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6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7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8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9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0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 codeName="ThisWorkbook"/>
  <xr:revisionPtr revIDLastSave="0" documentId="13_ncr:1_{9B02D728-4E0C-481B-AC74-950FCE000509}" xr6:coauthVersionLast="36" xr6:coauthVersionMax="36" xr10:uidLastSave="{00000000-0000-0000-0000-000000000000}"/>
  <bookViews>
    <workbookView xWindow="0" yWindow="0" windowWidth="22260" windowHeight="12645" firstSheet="6" activeTab="7" xr2:uid="{00000000-000D-0000-FFFF-FFFF00000000}"/>
  </bookViews>
  <sheets>
    <sheet name="Warnsdorf Tour" sheetId="10" r:id="rId1"/>
    <sheet name="Warnsdorf Obfuscated" sheetId="16" r:id="rId2"/>
    <sheet name="Takefuji-Lee Tour" sheetId="21" r:id="rId3"/>
    <sheet name="Takefuji-Lee Tourney Obfuscated" sheetId="22" r:id="rId4"/>
    <sheet name="Divide-and-conquer Tour" sheetId="19" r:id="rId5"/>
    <sheet name="Divide-and-conquer Tour Obfusca" sheetId="20" r:id="rId6"/>
    <sheet name="Concentric Tourney" sheetId="17" r:id="rId7"/>
    <sheet name="Concentric Tourney Obfuscated" sheetId="18" r:id="rId8"/>
    <sheet name="4-cover Tourney " sheetId="23" r:id="rId9"/>
    <sheet name="4-cover Tourney  Obfuscated" sheetId="24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24" l="1"/>
  <c r="M9" i="24"/>
  <c r="L9" i="24"/>
  <c r="Q8" i="24"/>
  <c r="N8" i="24"/>
  <c r="M8" i="24"/>
  <c r="L8" i="24"/>
  <c r="D7" i="24"/>
  <c r="E7" i="24" s="1"/>
  <c r="F7" i="24" s="1"/>
  <c r="G7" i="24" s="1"/>
  <c r="H7" i="24" s="1"/>
  <c r="I7" i="24" s="1"/>
  <c r="J7" i="24" s="1"/>
  <c r="N5" i="24"/>
  <c r="M5" i="24"/>
  <c r="L5" i="24"/>
  <c r="Q4" i="24"/>
  <c r="N4" i="24"/>
  <c r="M4" i="24"/>
  <c r="L4" i="24"/>
  <c r="D3" i="24"/>
  <c r="E3" i="24" s="1"/>
  <c r="F3" i="24" s="1"/>
  <c r="G3" i="24" s="1"/>
  <c r="H3" i="24" s="1"/>
  <c r="I3" i="24" s="1"/>
  <c r="J3" i="24" s="1"/>
  <c r="N9" i="23"/>
  <c r="M9" i="23"/>
  <c r="L9" i="23"/>
  <c r="Q8" i="23"/>
  <c r="N8" i="23"/>
  <c r="M8" i="23"/>
  <c r="L8" i="23"/>
  <c r="D7" i="23"/>
  <c r="E7" i="23" s="1"/>
  <c r="F7" i="23" s="1"/>
  <c r="G7" i="23" s="1"/>
  <c r="H7" i="23" s="1"/>
  <c r="I7" i="23" s="1"/>
  <c r="J7" i="23" s="1"/>
  <c r="N5" i="23"/>
  <c r="M5" i="23"/>
  <c r="L5" i="23"/>
  <c r="Q4" i="23"/>
  <c r="N4" i="23"/>
  <c r="M4" i="23"/>
  <c r="L4" i="23"/>
  <c r="D3" i="23"/>
  <c r="E3" i="23" s="1"/>
  <c r="F3" i="23" s="1"/>
  <c r="G3" i="23" s="1"/>
  <c r="H3" i="23" s="1"/>
  <c r="I3" i="23" s="1"/>
  <c r="J3" i="23" s="1"/>
  <c r="N9" i="22"/>
  <c r="M9" i="22"/>
  <c r="L9" i="22"/>
  <c r="Q8" i="22"/>
  <c r="N8" i="22"/>
  <c r="M8" i="22"/>
  <c r="L8" i="22"/>
  <c r="D7" i="22"/>
  <c r="E7" i="22" s="1"/>
  <c r="F7" i="22" s="1"/>
  <c r="G7" i="22" s="1"/>
  <c r="H7" i="22" s="1"/>
  <c r="I7" i="22" s="1"/>
  <c r="J7" i="22" s="1"/>
  <c r="N5" i="22"/>
  <c r="M5" i="22"/>
  <c r="L5" i="22"/>
  <c r="Q4" i="22"/>
  <c r="N4" i="22"/>
  <c r="M4" i="22"/>
  <c r="L4" i="22"/>
  <c r="D3" i="22"/>
  <c r="E3" i="22" s="1"/>
  <c r="F3" i="22" s="1"/>
  <c r="G3" i="22" s="1"/>
  <c r="H3" i="22" s="1"/>
  <c r="I3" i="22" s="1"/>
  <c r="J3" i="22" s="1"/>
  <c r="N9" i="21"/>
  <c r="M9" i="21"/>
  <c r="L9" i="21"/>
  <c r="Q8" i="21"/>
  <c r="N8" i="21"/>
  <c r="M8" i="21"/>
  <c r="L8" i="21"/>
  <c r="D7" i="21"/>
  <c r="E7" i="21" s="1"/>
  <c r="F7" i="21" s="1"/>
  <c r="G7" i="21" s="1"/>
  <c r="H7" i="21" s="1"/>
  <c r="I7" i="21" s="1"/>
  <c r="J7" i="21" s="1"/>
  <c r="N5" i="21"/>
  <c r="M5" i="21"/>
  <c r="L5" i="21"/>
  <c r="Q4" i="21"/>
  <c r="N4" i="21"/>
  <c r="M4" i="21"/>
  <c r="L4" i="21"/>
  <c r="D3" i="21"/>
  <c r="E3" i="21" s="1"/>
  <c r="F3" i="21" s="1"/>
  <c r="G3" i="21" s="1"/>
  <c r="H3" i="21" s="1"/>
  <c r="I3" i="21" s="1"/>
  <c r="J3" i="21" s="1"/>
  <c r="N9" i="20"/>
  <c r="M9" i="20"/>
  <c r="L9" i="20"/>
  <c r="Q8" i="20"/>
  <c r="N8" i="20"/>
  <c r="M8" i="20"/>
  <c r="L8" i="20"/>
  <c r="D7" i="20"/>
  <c r="E7" i="20" s="1"/>
  <c r="F7" i="20" s="1"/>
  <c r="G7" i="20" s="1"/>
  <c r="H7" i="20" s="1"/>
  <c r="I7" i="20" s="1"/>
  <c r="J7" i="20" s="1"/>
  <c r="N5" i="20"/>
  <c r="M5" i="20"/>
  <c r="L5" i="20"/>
  <c r="Q4" i="20"/>
  <c r="N4" i="20"/>
  <c r="M4" i="20"/>
  <c r="L4" i="20"/>
  <c r="D3" i="20"/>
  <c r="E3" i="20" s="1"/>
  <c r="F3" i="20" s="1"/>
  <c r="G3" i="20" s="1"/>
  <c r="H3" i="20" s="1"/>
  <c r="I3" i="20" s="1"/>
  <c r="J3" i="20" s="1"/>
  <c r="N9" i="19"/>
  <c r="M9" i="19"/>
  <c r="L9" i="19"/>
  <c r="Q8" i="19"/>
  <c r="N8" i="19"/>
  <c r="M8" i="19"/>
  <c r="L8" i="19"/>
  <c r="D7" i="19"/>
  <c r="E7" i="19" s="1"/>
  <c r="F7" i="19" s="1"/>
  <c r="G7" i="19" s="1"/>
  <c r="H7" i="19" s="1"/>
  <c r="I7" i="19" s="1"/>
  <c r="J7" i="19" s="1"/>
  <c r="N5" i="19"/>
  <c r="M5" i="19"/>
  <c r="L5" i="19"/>
  <c r="Q4" i="19"/>
  <c r="N4" i="19"/>
  <c r="M4" i="19"/>
  <c r="L4" i="19"/>
  <c r="D3" i="19"/>
  <c r="E3" i="19" s="1"/>
  <c r="F3" i="19" s="1"/>
  <c r="G3" i="19" s="1"/>
  <c r="H3" i="19" s="1"/>
  <c r="I3" i="19" s="1"/>
  <c r="J3" i="19" s="1"/>
  <c r="N9" i="18" l="1"/>
  <c r="M9" i="18"/>
  <c r="L9" i="18"/>
  <c r="Q8" i="18"/>
  <c r="N8" i="18"/>
  <c r="M8" i="18"/>
  <c r="L8" i="18"/>
  <c r="D7" i="18"/>
  <c r="E7" i="18" s="1"/>
  <c r="F7" i="18" s="1"/>
  <c r="G7" i="18" s="1"/>
  <c r="H7" i="18" s="1"/>
  <c r="I7" i="18" s="1"/>
  <c r="J7" i="18" s="1"/>
  <c r="N5" i="18"/>
  <c r="M5" i="18"/>
  <c r="L5" i="18"/>
  <c r="Q4" i="18"/>
  <c r="N4" i="18"/>
  <c r="M4" i="18"/>
  <c r="L4" i="18"/>
  <c r="D3" i="18"/>
  <c r="E3" i="18" s="1"/>
  <c r="F3" i="18" s="1"/>
  <c r="G3" i="18" s="1"/>
  <c r="H3" i="18" s="1"/>
  <c r="I3" i="18" s="1"/>
  <c r="J3" i="18" s="1"/>
  <c r="N9" i="17" l="1"/>
  <c r="M9" i="17"/>
  <c r="L9" i="17"/>
  <c r="Q8" i="17"/>
  <c r="N8" i="17"/>
  <c r="M8" i="17"/>
  <c r="L8" i="17"/>
  <c r="D7" i="17"/>
  <c r="E7" i="17" s="1"/>
  <c r="F7" i="17" s="1"/>
  <c r="G7" i="17" s="1"/>
  <c r="H7" i="17" s="1"/>
  <c r="I7" i="17" s="1"/>
  <c r="J7" i="17" s="1"/>
  <c r="N5" i="17"/>
  <c r="M5" i="17"/>
  <c r="L5" i="17"/>
  <c r="Q4" i="17"/>
  <c r="N4" i="17"/>
  <c r="M4" i="17"/>
  <c r="L4" i="17"/>
  <c r="D3" i="17"/>
  <c r="E3" i="17" s="1"/>
  <c r="F3" i="17" s="1"/>
  <c r="G3" i="17" s="1"/>
  <c r="H3" i="17" s="1"/>
  <c r="I3" i="17" s="1"/>
  <c r="J3" i="17" s="1"/>
  <c r="N9" i="16"/>
  <c r="M9" i="16"/>
  <c r="L9" i="16"/>
  <c r="Q8" i="16"/>
  <c r="N8" i="16"/>
  <c r="M8" i="16"/>
  <c r="L8" i="16"/>
  <c r="D7" i="16"/>
  <c r="E7" i="16" s="1"/>
  <c r="F7" i="16" s="1"/>
  <c r="G7" i="16" s="1"/>
  <c r="H7" i="16" s="1"/>
  <c r="I7" i="16" s="1"/>
  <c r="J7" i="16" s="1"/>
  <c r="N5" i="16"/>
  <c r="M5" i="16"/>
  <c r="L5" i="16"/>
  <c r="Q4" i="16"/>
  <c r="N4" i="16"/>
  <c r="M4" i="16"/>
  <c r="L4" i="16"/>
  <c r="D3" i="16"/>
  <c r="E3" i="16" s="1"/>
  <c r="F3" i="16" s="1"/>
  <c r="G3" i="16" s="1"/>
  <c r="H3" i="16" s="1"/>
  <c r="I3" i="16" s="1"/>
  <c r="J3" i="16" s="1"/>
  <c r="Q8" i="10" l="1"/>
  <c r="Q4" i="10"/>
  <c r="N9" i="10" l="1"/>
  <c r="M9" i="10"/>
  <c r="L9" i="10"/>
  <c r="N8" i="10"/>
  <c r="M8" i="10"/>
  <c r="L8" i="10"/>
  <c r="D7" i="10"/>
  <c r="E7" i="10" s="1"/>
  <c r="F7" i="10" s="1"/>
  <c r="G7" i="10" s="1"/>
  <c r="H7" i="10" s="1"/>
  <c r="I7" i="10" s="1"/>
  <c r="J7" i="10" s="1"/>
  <c r="N5" i="10"/>
  <c r="M5" i="10"/>
  <c r="L5" i="10"/>
  <c r="N4" i="10"/>
  <c r="M4" i="10"/>
  <c r="L4" i="10"/>
  <c r="D3" i="10"/>
  <c r="E3" i="10" s="1"/>
  <c r="F3" i="10" s="1"/>
  <c r="G3" i="10" s="1"/>
  <c r="H3" i="10" s="1"/>
  <c r="I3" i="10" s="1"/>
  <c r="J3" i="10" s="1"/>
</calcChain>
</file>

<file path=xl/sharedStrings.xml><?xml version="1.0" encoding="utf-8"?>
<sst xmlns="http://schemas.openxmlformats.org/spreadsheetml/2006/main" count="210" uniqueCount="18">
  <si>
    <t>Single</t>
  </si>
  <si>
    <t>Mean</t>
  </si>
  <si>
    <t>Stdev</t>
  </si>
  <si>
    <t>Double</t>
  </si>
  <si>
    <t>Min</t>
  </si>
  <si>
    <t>Max</t>
  </si>
  <si>
    <t>Check</t>
  </si>
  <si>
    <t>Warnsdorf tour, 50x50, 1000 samples</t>
  </si>
  <si>
    <t>Takefuji-Lee tour, 40x40, 1000 samples</t>
  </si>
  <si>
    <t>SD</t>
  </si>
  <si>
    <t>Concentric tourney, 50x50</t>
  </si>
  <si>
    <t>Divide-and-conquer tour, 50x50</t>
  </si>
  <si>
    <t>Four-cover tourney, 48x48</t>
  </si>
  <si>
    <t>Obfuscated Warnsdorf tourney, 50x50, 1000 samples</t>
  </si>
  <si>
    <t>Obfuscated Takefuji-Lee tourney, 40x40, 1000 samples</t>
  </si>
  <si>
    <t>Obfuscated divide-and-conquer tour, 50x50, 1000 samples</t>
  </si>
  <si>
    <t>Obfuscated Concentric tourney, 50x50, 1000 samples</t>
  </si>
  <si>
    <t>Obfuscated four-cover tourney, 48x48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</si>
</sst>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4" tint="0.7999816888943144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64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('Warnsdorf Tour'!$C$9:$F$9,'Warnsdorf Tour'!$H$9:$J$9)</c:f>
                <c:numCache>
                  <c:formatCode>General</c:formatCode>
                  <c:ptCount val="7"/>
                  <c:pt idx="0">
                    <c:v>2.0199999999999999E-2</c:v>
                  </c:pt>
                  <c:pt idx="1">
                    <c:v>6.1999999999999998E-3</c:v>
                  </c:pt>
                  <c:pt idx="2">
                    <c:v>7.9000000000000008E-3</c:v>
                  </c:pt>
                  <c:pt idx="3">
                    <c:v>7.1999999999999998E-3</c:v>
                  </c:pt>
                  <c:pt idx="4">
                    <c:v>7.1999999999999998E-3</c:v>
                  </c:pt>
                  <c:pt idx="5">
                    <c:v>8.0999999999999996E-3</c:v>
                  </c:pt>
                  <c:pt idx="6">
                    <c:v>6.4999999999999997E-3</c:v>
                  </c:pt>
                </c:numCache>
              </c:numRef>
            </c:plus>
            <c:minus>
              <c:numRef>
                <c:f>('Warnsdorf Tour'!$C$9:$F$9,'Warnsdorf Tour'!$H$9:$J$9)</c:f>
                <c:numCache>
                  <c:formatCode>General</c:formatCode>
                  <c:ptCount val="7"/>
                  <c:pt idx="0">
                    <c:v>2.0199999999999999E-2</c:v>
                  </c:pt>
                  <c:pt idx="1">
                    <c:v>6.1999999999999998E-3</c:v>
                  </c:pt>
                  <c:pt idx="2">
                    <c:v>7.9000000000000008E-3</c:v>
                  </c:pt>
                  <c:pt idx="3">
                    <c:v>7.1999999999999998E-3</c:v>
                  </c:pt>
                  <c:pt idx="4">
                    <c:v>7.1999999999999998E-3</c:v>
                  </c:pt>
                  <c:pt idx="5">
                    <c:v>8.0999999999999996E-3</c:v>
                  </c:pt>
                  <c:pt idx="6">
                    <c:v>6.4999999999999997E-3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('Warnsdorf Tour'!$C$7:$F$7,'Warnsdorf Tour'!$H$7:$J$7)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('Warnsdorf Tour'!$C$8:$F$8,'Warnsdorf Tour'!$H$8:$J$8)</c:f>
              <c:numCache>
                <c:formatCode>0.0000</c:formatCode>
                <c:ptCount val="7"/>
                <c:pt idx="0">
                  <c:v>0.27229999999999999</c:v>
                </c:pt>
                <c:pt idx="1">
                  <c:v>0.14510000000000001</c:v>
                </c:pt>
                <c:pt idx="2">
                  <c:v>8.9700000000000002E-2</c:v>
                </c:pt>
                <c:pt idx="3">
                  <c:v>0.129</c:v>
                </c:pt>
                <c:pt idx="4">
                  <c:v>0.129</c:v>
                </c:pt>
                <c:pt idx="5">
                  <c:v>8.9800000000000005E-2</c:v>
                </c:pt>
                <c:pt idx="6">
                  <c:v>0.14499999999999999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95-4298-A442-C52C22ED0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95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'Takefuji-Lee Tour'!$C$5:$J$5</c:f>
                <c:numCache>
                  <c:formatCode>General</c:formatCode>
                  <c:ptCount val="8"/>
                  <c:pt idx="0">
                    <c:v>7.3000000000000001E-3</c:v>
                  </c:pt>
                  <c:pt idx="1">
                    <c:v>7.1999999999999998E-3</c:v>
                  </c:pt>
                  <c:pt idx="2">
                    <c:v>7.3000000000000001E-3</c:v>
                  </c:pt>
                  <c:pt idx="3">
                    <c:v>7.4000000000000003E-3</c:v>
                  </c:pt>
                  <c:pt idx="4">
                    <c:v>7.0000000000000001E-3</c:v>
                  </c:pt>
                  <c:pt idx="5">
                    <c:v>7.4999999999999997E-3</c:v>
                  </c:pt>
                  <c:pt idx="6">
                    <c:v>7.1000000000000004E-3</c:v>
                  </c:pt>
                  <c:pt idx="7">
                    <c:v>7.4000000000000003E-3</c:v>
                  </c:pt>
                </c:numCache>
              </c:numRef>
            </c:plus>
            <c:minus>
              <c:numRef>
                <c:f>'Takefuji-Lee Tour'!$C$5:$J$5</c:f>
                <c:numCache>
                  <c:formatCode>General</c:formatCode>
                  <c:ptCount val="8"/>
                  <c:pt idx="0">
                    <c:v>7.3000000000000001E-3</c:v>
                  </c:pt>
                  <c:pt idx="1">
                    <c:v>7.1999999999999998E-3</c:v>
                  </c:pt>
                  <c:pt idx="2">
                    <c:v>7.3000000000000001E-3</c:v>
                  </c:pt>
                  <c:pt idx="3">
                    <c:v>7.4000000000000003E-3</c:v>
                  </c:pt>
                  <c:pt idx="4">
                    <c:v>7.0000000000000001E-3</c:v>
                  </c:pt>
                  <c:pt idx="5">
                    <c:v>7.4999999999999997E-3</c:v>
                  </c:pt>
                  <c:pt idx="6">
                    <c:v>7.1000000000000004E-3</c:v>
                  </c:pt>
                  <c:pt idx="7">
                    <c:v>7.4000000000000003E-3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'Takefuji-Lee Tour'!$C$3:$J$3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'Takefuji-Lee Tour'!$C$4:$J$4</c:f>
              <c:numCache>
                <c:formatCode>0.000</c:formatCode>
                <c:ptCount val="8"/>
                <c:pt idx="0">
                  <c:v>0.12509999999999999</c:v>
                </c:pt>
                <c:pt idx="1">
                  <c:v>0.12529999999999999</c:v>
                </c:pt>
                <c:pt idx="2">
                  <c:v>0.1246</c:v>
                </c:pt>
                <c:pt idx="3">
                  <c:v>0.12509999999999999</c:v>
                </c:pt>
                <c:pt idx="4">
                  <c:v>0.12520000000000001</c:v>
                </c:pt>
                <c:pt idx="5">
                  <c:v>0.12479999999999999</c:v>
                </c:pt>
                <c:pt idx="6">
                  <c:v>0.12529999999999999</c:v>
                </c:pt>
                <c:pt idx="7">
                  <c:v>0.12470000000000001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E-4BEC-9571-D886F36BE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('Takefuji-Lee Tour'!$C$9:$F$9,'Takefuji-Lee Tour'!$H$9:$J$9)</c:f>
                <c:numCache>
                  <c:formatCode>General</c:formatCode>
                  <c:ptCount val="7"/>
                  <c:pt idx="0">
                    <c:v>8.2000000000000007E-3</c:v>
                  </c:pt>
                  <c:pt idx="1">
                    <c:v>8.6999999999999994E-3</c:v>
                  </c:pt>
                  <c:pt idx="2">
                    <c:v>9.2999999999999992E-3</c:v>
                  </c:pt>
                  <c:pt idx="3">
                    <c:v>8.6999999999999994E-3</c:v>
                  </c:pt>
                  <c:pt idx="4">
                    <c:v>8.9999999999999993E-3</c:v>
                  </c:pt>
                  <c:pt idx="5">
                    <c:v>8.5000000000000006E-3</c:v>
                  </c:pt>
                  <c:pt idx="6">
                    <c:v>8.6E-3</c:v>
                  </c:pt>
                </c:numCache>
              </c:numRef>
            </c:plus>
            <c:minus>
              <c:numRef>
                <c:f>('Takefuji-Lee Tour'!$C$9:$F$9,'Takefuji-Lee Tour'!$H$9:$J$9)</c:f>
                <c:numCache>
                  <c:formatCode>General</c:formatCode>
                  <c:ptCount val="7"/>
                  <c:pt idx="0">
                    <c:v>8.2000000000000007E-3</c:v>
                  </c:pt>
                  <c:pt idx="1">
                    <c:v>8.6999999999999994E-3</c:v>
                  </c:pt>
                  <c:pt idx="2">
                    <c:v>9.2999999999999992E-3</c:v>
                  </c:pt>
                  <c:pt idx="3">
                    <c:v>8.6999999999999994E-3</c:v>
                  </c:pt>
                  <c:pt idx="4">
                    <c:v>8.9999999999999993E-3</c:v>
                  </c:pt>
                  <c:pt idx="5">
                    <c:v>8.5000000000000006E-3</c:v>
                  </c:pt>
                  <c:pt idx="6">
                    <c:v>8.6E-3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('Takefuji-Lee Tour'!$C$7:$F$7,'Takefuji-Lee Tour'!$H$7:$J$7)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('Takefuji-Lee Tour'!$C$8:$F$8,'Takefuji-Lee Tour'!$H$8:$J$8)</c:f>
              <c:numCache>
                <c:formatCode>0.0000</c:formatCode>
                <c:ptCount val="7"/>
                <c:pt idx="0">
                  <c:v>0.129</c:v>
                </c:pt>
                <c:pt idx="1">
                  <c:v>0.14990000000000001</c:v>
                </c:pt>
                <c:pt idx="2">
                  <c:v>0.14099999999999999</c:v>
                </c:pt>
                <c:pt idx="3">
                  <c:v>0.14599999999999999</c:v>
                </c:pt>
                <c:pt idx="4">
                  <c:v>0.14399999999999999</c:v>
                </c:pt>
                <c:pt idx="5">
                  <c:v>0.14030000000000001</c:v>
                </c:pt>
                <c:pt idx="6">
                  <c:v>0.14979999999999999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72-421C-81D1-C3020AE3C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6">
                <a:lumMod val="40000"/>
                <a:lumOff val="60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'Takefuji-Lee Tour'!$C$5:$J$5</c:f>
                <c:numCache>
                  <c:formatCode>General</c:formatCode>
                  <c:ptCount val="8"/>
                  <c:pt idx="0">
                    <c:v>7.3000000000000001E-3</c:v>
                  </c:pt>
                  <c:pt idx="1">
                    <c:v>7.1999999999999998E-3</c:v>
                  </c:pt>
                  <c:pt idx="2">
                    <c:v>7.3000000000000001E-3</c:v>
                  </c:pt>
                  <c:pt idx="3">
                    <c:v>7.4000000000000003E-3</c:v>
                  </c:pt>
                  <c:pt idx="4">
                    <c:v>7.0000000000000001E-3</c:v>
                  </c:pt>
                  <c:pt idx="5">
                    <c:v>7.4999999999999997E-3</c:v>
                  </c:pt>
                  <c:pt idx="6">
                    <c:v>7.1000000000000004E-3</c:v>
                  </c:pt>
                  <c:pt idx="7">
                    <c:v>7.4000000000000003E-3</c:v>
                  </c:pt>
                </c:numCache>
              </c:numRef>
            </c:plus>
            <c:minus>
              <c:numRef>
                <c:f>'Takefuji-Lee Tour'!$C$5:$J$5</c:f>
                <c:numCache>
                  <c:formatCode>General</c:formatCode>
                  <c:ptCount val="8"/>
                  <c:pt idx="0">
                    <c:v>7.3000000000000001E-3</c:v>
                  </c:pt>
                  <c:pt idx="1">
                    <c:v>7.1999999999999998E-3</c:v>
                  </c:pt>
                  <c:pt idx="2">
                    <c:v>7.3000000000000001E-3</c:v>
                  </c:pt>
                  <c:pt idx="3">
                    <c:v>7.4000000000000003E-3</c:v>
                  </c:pt>
                  <c:pt idx="4">
                    <c:v>7.0000000000000001E-3</c:v>
                  </c:pt>
                  <c:pt idx="5">
                    <c:v>7.4999999999999997E-3</c:v>
                  </c:pt>
                  <c:pt idx="6">
                    <c:v>7.1000000000000004E-3</c:v>
                  </c:pt>
                  <c:pt idx="7">
                    <c:v>7.4000000000000003E-3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'Takefuji-Lee Tour'!$C$3:$J$3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'Takefuji-Lee Tour'!$C$4:$J$4</c:f>
              <c:numCache>
                <c:formatCode>0.000</c:formatCode>
                <c:ptCount val="8"/>
                <c:pt idx="0">
                  <c:v>0.12509999999999999</c:v>
                </c:pt>
                <c:pt idx="1">
                  <c:v>0.12529999999999999</c:v>
                </c:pt>
                <c:pt idx="2">
                  <c:v>0.1246</c:v>
                </c:pt>
                <c:pt idx="3">
                  <c:v>0.12509999999999999</c:v>
                </c:pt>
                <c:pt idx="4">
                  <c:v>0.12520000000000001</c:v>
                </c:pt>
                <c:pt idx="5">
                  <c:v>0.12479999999999999</c:v>
                </c:pt>
                <c:pt idx="6">
                  <c:v>0.12529999999999999</c:v>
                </c:pt>
                <c:pt idx="7">
                  <c:v>0.12470000000000001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B-4204-A9AF-FFAA74F26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('Takefuji-Lee Tourney Obfuscated'!$C$9:$F$9,'Takefuji-Lee Tourney Obfuscated'!$H$9:$J$9)</c:f>
                <c:numCache>
                  <c:formatCode>General</c:formatCode>
                  <c:ptCount val="7"/>
                  <c:pt idx="0">
                    <c:v>8.9999999999999993E-3</c:v>
                  </c:pt>
                  <c:pt idx="1">
                    <c:v>8.0000000000000002E-3</c:v>
                  </c:pt>
                  <c:pt idx="2">
                    <c:v>9.1000000000000004E-3</c:v>
                  </c:pt>
                  <c:pt idx="3">
                    <c:v>8.6999999999999994E-3</c:v>
                  </c:pt>
                  <c:pt idx="4">
                    <c:v>8.6999999999999994E-3</c:v>
                  </c:pt>
                  <c:pt idx="5">
                    <c:v>9.1000000000000004E-3</c:v>
                  </c:pt>
                  <c:pt idx="6">
                    <c:v>8.8000000000000005E-3</c:v>
                  </c:pt>
                </c:numCache>
              </c:numRef>
            </c:plus>
            <c:minus>
              <c:numRef>
                <c:f>('Takefuji-Lee Tourney Obfuscated'!$C$9:$F$9,'Takefuji-Lee Tourney Obfuscated'!$H$9:$J$9)</c:f>
                <c:numCache>
                  <c:formatCode>General</c:formatCode>
                  <c:ptCount val="7"/>
                  <c:pt idx="0">
                    <c:v>8.9999999999999993E-3</c:v>
                  </c:pt>
                  <c:pt idx="1">
                    <c:v>8.0000000000000002E-3</c:v>
                  </c:pt>
                  <c:pt idx="2">
                    <c:v>9.1000000000000004E-3</c:v>
                  </c:pt>
                  <c:pt idx="3">
                    <c:v>8.6999999999999994E-3</c:v>
                  </c:pt>
                  <c:pt idx="4">
                    <c:v>8.6999999999999994E-3</c:v>
                  </c:pt>
                  <c:pt idx="5">
                    <c:v>9.1000000000000004E-3</c:v>
                  </c:pt>
                  <c:pt idx="6">
                    <c:v>8.8000000000000005E-3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('Takefuji-Lee Tourney Obfuscated'!$C$7:$F$7,'Takefuji-Lee Tourney Obfuscated'!$H$7:$J$7)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('Takefuji-Lee Tourney Obfuscated'!$C$8:$F$8,'Takefuji-Lee Tourney Obfuscated'!$H$8:$J$8)</c:f>
              <c:numCache>
                <c:formatCode>0.0000</c:formatCode>
                <c:ptCount val="7"/>
                <c:pt idx="0">
                  <c:v>0.15140000000000001</c:v>
                </c:pt>
                <c:pt idx="1">
                  <c:v>0.14879999999999999</c:v>
                </c:pt>
                <c:pt idx="2">
                  <c:v>0.13589999999999999</c:v>
                </c:pt>
                <c:pt idx="3">
                  <c:v>0.1406</c:v>
                </c:pt>
                <c:pt idx="4">
                  <c:v>0.13900000000000001</c:v>
                </c:pt>
                <c:pt idx="5">
                  <c:v>0.1353</c:v>
                </c:pt>
                <c:pt idx="6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D6-4BBB-8BA2-C3FC4FA8B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95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'Takefuji-Lee Tourney Obfuscated'!$C$5:$J$5</c:f>
                <c:numCache>
                  <c:formatCode>General</c:formatCode>
                  <c:ptCount val="8"/>
                  <c:pt idx="0">
                    <c:v>8.3000000000000001E-3</c:v>
                  </c:pt>
                  <c:pt idx="1">
                    <c:v>8.3999999999999995E-3</c:v>
                  </c:pt>
                  <c:pt idx="2">
                    <c:v>8.0999999999999996E-3</c:v>
                  </c:pt>
                  <c:pt idx="3">
                    <c:v>8.2000000000000007E-3</c:v>
                  </c:pt>
                  <c:pt idx="4">
                    <c:v>8.0000000000000002E-3</c:v>
                  </c:pt>
                  <c:pt idx="5">
                    <c:v>8.0000000000000002E-3</c:v>
                  </c:pt>
                  <c:pt idx="6">
                    <c:v>8.0000000000000002E-3</c:v>
                  </c:pt>
                  <c:pt idx="7">
                    <c:v>7.9000000000000008E-3</c:v>
                  </c:pt>
                </c:numCache>
              </c:numRef>
            </c:plus>
            <c:minus>
              <c:numRef>
                <c:f>'Takefuji-Lee Tourney Obfuscated'!$C$5:$J$5</c:f>
                <c:numCache>
                  <c:formatCode>General</c:formatCode>
                  <c:ptCount val="8"/>
                  <c:pt idx="0">
                    <c:v>8.3000000000000001E-3</c:v>
                  </c:pt>
                  <c:pt idx="1">
                    <c:v>8.3999999999999995E-3</c:v>
                  </c:pt>
                  <c:pt idx="2">
                    <c:v>8.0999999999999996E-3</c:v>
                  </c:pt>
                  <c:pt idx="3">
                    <c:v>8.2000000000000007E-3</c:v>
                  </c:pt>
                  <c:pt idx="4">
                    <c:v>8.0000000000000002E-3</c:v>
                  </c:pt>
                  <c:pt idx="5">
                    <c:v>8.0000000000000002E-3</c:v>
                  </c:pt>
                  <c:pt idx="6">
                    <c:v>8.0000000000000002E-3</c:v>
                  </c:pt>
                  <c:pt idx="7">
                    <c:v>7.9000000000000008E-3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'Takefuji-Lee Tourney Obfuscated'!$C$3:$J$3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'Takefuji-Lee Tourney Obfuscated'!$C$4:$J$4</c:f>
              <c:numCache>
                <c:formatCode>0.0000</c:formatCode>
                <c:ptCount val="8"/>
                <c:pt idx="0">
                  <c:v>0.1255</c:v>
                </c:pt>
                <c:pt idx="1">
                  <c:v>0.1249</c:v>
                </c:pt>
                <c:pt idx="2">
                  <c:v>0.12470000000000001</c:v>
                </c:pt>
                <c:pt idx="3">
                  <c:v>0.12520000000000001</c:v>
                </c:pt>
                <c:pt idx="4">
                  <c:v>0.125</c:v>
                </c:pt>
                <c:pt idx="5">
                  <c:v>0.125</c:v>
                </c:pt>
                <c:pt idx="6">
                  <c:v>0.12520000000000001</c:v>
                </c:pt>
                <c:pt idx="7">
                  <c:v>0.1244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41-4B8C-BA87-FB780F90E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('Takefuji-Lee Tourney Obfuscated'!$C$9:$F$9,'Takefuji-Lee Tourney Obfuscated'!$H$9:$J$9)</c:f>
                <c:numCache>
                  <c:formatCode>General</c:formatCode>
                  <c:ptCount val="7"/>
                  <c:pt idx="0">
                    <c:v>8.9999999999999993E-3</c:v>
                  </c:pt>
                  <c:pt idx="1">
                    <c:v>8.0000000000000002E-3</c:v>
                  </c:pt>
                  <c:pt idx="2">
                    <c:v>9.1000000000000004E-3</c:v>
                  </c:pt>
                  <c:pt idx="3">
                    <c:v>8.6999999999999994E-3</c:v>
                  </c:pt>
                  <c:pt idx="4">
                    <c:v>8.6999999999999994E-3</c:v>
                  </c:pt>
                  <c:pt idx="5">
                    <c:v>9.1000000000000004E-3</c:v>
                  </c:pt>
                  <c:pt idx="6">
                    <c:v>8.8000000000000005E-3</c:v>
                  </c:pt>
                </c:numCache>
              </c:numRef>
            </c:plus>
            <c:minus>
              <c:numRef>
                <c:f>('Takefuji-Lee Tourney Obfuscated'!$C$9:$F$9,'Takefuji-Lee Tourney Obfuscated'!$H$9:$J$9)</c:f>
                <c:numCache>
                  <c:formatCode>General</c:formatCode>
                  <c:ptCount val="7"/>
                  <c:pt idx="0">
                    <c:v>8.9999999999999993E-3</c:v>
                  </c:pt>
                  <c:pt idx="1">
                    <c:v>8.0000000000000002E-3</c:v>
                  </c:pt>
                  <c:pt idx="2">
                    <c:v>9.1000000000000004E-3</c:v>
                  </c:pt>
                  <c:pt idx="3">
                    <c:v>8.6999999999999994E-3</c:v>
                  </c:pt>
                  <c:pt idx="4">
                    <c:v>8.6999999999999994E-3</c:v>
                  </c:pt>
                  <c:pt idx="5">
                    <c:v>9.1000000000000004E-3</c:v>
                  </c:pt>
                  <c:pt idx="6">
                    <c:v>8.8000000000000005E-3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('Takefuji-Lee Tourney Obfuscated'!$C$7:$F$7,'Takefuji-Lee Tourney Obfuscated'!$H$7:$J$7)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('Takefuji-Lee Tourney Obfuscated'!$C$8:$F$8,'Takefuji-Lee Tourney Obfuscated'!$H$8:$J$8)</c:f>
              <c:numCache>
                <c:formatCode>0.0000</c:formatCode>
                <c:ptCount val="7"/>
                <c:pt idx="0">
                  <c:v>0.15140000000000001</c:v>
                </c:pt>
                <c:pt idx="1">
                  <c:v>0.14879999999999999</c:v>
                </c:pt>
                <c:pt idx="2">
                  <c:v>0.13589999999999999</c:v>
                </c:pt>
                <c:pt idx="3">
                  <c:v>0.1406</c:v>
                </c:pt>
                <c:pt idx="4">
                  <c:v>0.13900000000000001</c:v>
                </c:pt>
                <c:pt idx="5">
                  <c:v>0.1353</c:v>
                </c:pt>
                <c:pt idx="6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37-4980-9504-86F17DAF2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6">
                <a:lumMod val="40000"/>
                <a:lumOff val="60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'Takefuji-Lee Tourney Obfuscated'!$C$5:$J$5</c:f>
                <c:numCache>
                  <c:formatCode>General</c:formatCode>
                  <c:ptCount val="8"/>
                  <c:pt idx="0">
                    <c:v>8.3000000000000001E-3</c:v>
                  </c:pt>
                  <c:pt idx="1">
                    <c:v>8.3999999999999995E-3</c:v>
                  </c:pt>
                  <c:pt idx="2">
                    <c:v>8.0999999999999996E-3</c:v>
                  </c:pt>
                  <c:pt idx="3">
                    <c:v>8.2000000000000007E-3</c:v>
                  </c:pt>
                  <c:pt idx="4">
                    <c:v>8.0000000000000002E-3</c:v>
                  </c:pt>
                  <c:pt idx="5">
                    <c:v>8.0000000000000002E-3</c:v>
                  </c:pt>
                  <c:pt idx="6">
                    <c:v>8.0000000000000002E-3</c:v>
                  </c:pt>
                  <c:pt idx="7">
                    <c:v>7.9000000000000008E-3</c:v>
                  </c:pt>
                </c:numCache>
              </c:numRef>
            </c:plus>
            <c:minus>
              <c:numRef>
                <c:f>'Takefuji-Lee Tourney Obfuscated'!$C$5:$J$5</c:f>
                <c:numCache>
                  <c:formatCode>General</c:formatCode>
                  <c:ptCount val="8"/>
                  <c:pt idx="0">
                    <c:v>8.3000000000000001E-3</c:v>
                  </c:pt>
                  <c:pt idx="1">
                    <c:v>8.3999999999999995E-3</c:v>
                  </c:pt>
                  <c:pt idx="2">
                    <c:v>8.0999999999999996E-3</c:v>
                  </c:pt>
                  <c:pt idx="3">
                    <c:v>8.2000000000000007E-3</c:v>
                  </c:pt>
                  <c:pt idx="4">
                    <c:v>8.0000000000000002E-3</c:v>
                  </c:pt>
                  <c:pt idx="5">
                    <c:v>8.0000000000000002E-3</c:v>
                  </c:pt>
                  <c:pt idx="6">
                    <c:v>8.0000000000000002E-3</c:v>
                  </c:pt>
                  <c:pt idx="7">
                    <c:v>7.9000000000000008E-3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'Takefuji-Lee Tourney Obfuscated'!$C$3:$J$3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'Takefuji-Lee Tourney Obfuscated'!$C$4:$J$4</c:f>
              <c:numCache>
                <c:formatCode>0.0000</c:formatCode>
                <c:ptCount val="8"/>
                <c:pt idx="0">
                  <c:v>0.1255</c:v>
                </c:pt>
                <c:pt idx="1">
                  <c:v>0.1249</c:v>
                </c:pt>
                <c:pt idx="2">
                  <c:v>0.12470000000000001</c:v>
                </c:pt>
                <c:pt idx="3">
                  <c:v>0.12520000000000001</c:v>
                </c:pt>
                <c:pt idx="4">
                  <c:v>0.125</c:v>
                </c:pt>
                <c:pt idx="5">
                  <c:v>0.125</c:v>
                </c:pt>
                <c:pt idx="6">
                  <c:v>0.12520000000000001</c:v>
                </c:pt>
                <c:pt idx="7">
                  <c:v>0.1244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3B-4DD6-9AA4-B19414AE7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('Divide-and-conquer Tour'!$C$9:$F$9,'Divide-and-conquer Tour'!$H$9:$J$9)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('Divide-and-conquer Tour'!$C$9:$F$9,'Divide-and-conquer Tour'!$H$9:$J$9)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('Divide-and-conquer Tour'!$C$7:$F$7,'Divide-and-conquer Tour'!$H$7:$J$7)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('Divide-and-conquer Tour'!$C$8:$F$8,'Divide-and-conquer Tour'!$H$8:$J$8)</c:f>
              <c:numCache>
                <c:formatCode>0.0000</c:formatCode>
                <c:ptCount val="7"/>
                <c:pt idx="0">
                  <c:v>5.0799999999999998E-2</c:v>
                </c:pt>
                <c:pt idx="1">
                  <c:v>0.19520000000000001</c:v>
                </c:pt>
                <c:pt idx="2">
                  <c:v>0.126</c:v>
                </c:pt>
                <c:pt idx="3">
                  <c:v>0.14360000000000001</c:v>
                </c:pt>
                <c:pt idx="4">
                  <c:v>0.1588</c:v>
                </c:pt>
                <c:pt idx="5">
                  <c:v>0.13039999999999999</c:v>
                </c:pt>
                <c:pt idx="6">
                  <c:v>0.19520000000000001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0C-4806-9C67-1AA8FA89E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95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'Divide-and-conquer Tour'!$C$5:$J$5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'Divide-and-conquer Tour'!$C$5:$J$5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'Divide-and-conquer Tour'!$C$3:$J$3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'Divide-and-conquer Tour'!$C$4:$J$4</c:f>
              <c:numCache>
                <c:formatCode>0.0000</c:formatCode>
                <c:ptCount val="8"/>
                <c:pt idx="0">
                  <c:v>0.1236</c:v>
                </c:pt>
                <c:pt idx="1">
                  <c:v>9.8400000000000001E-2</c:v>
                </c:pt>
                <c:pt idx="2">
                  <c:v>0.12479999999999999</c:v>
                </c:pt>
                <c:pt idx="3">
                  <c:v>0.15279999999999999</c:v>
                </c:pt>
                <c:pt idx="4">
                  <c:v>0.126</c:v>
                </c:pt>
                <c:pt idx="5">
                  <c:v>9.4799999999999995E-2</c:v>
                </c:pt>
                <c:pt idx="6">
                  <c:v>0.12759999999999999</c:v>
                </c:pt>
                <c:pt idx="7">
                  <c:v>0.152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84-4227-8B4D-7F4E45AA3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('Divide-and-conquer Tour'!$C$9:$F$9,'Divide-and-conquer Tour'!$H$9:$J$9)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('Divide-and-conquer Tour'!$C$9:$F$9,'Divide-and-conquer Tour'!$H$9:$J$9)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('Divide-and-conquer Tour'!$C$7:$F$7,'Divide-and-conquer Tour'!$H$7:$J$7)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('Divide-and-conquer Tour'!$C$8:$F$8,'Divide-and-conquer Tour'!$H$8:$J$8)</c:f>
              <c:numCache>
                <c:formatCode>0.0000</c:formatCode>
                <c:ptCount val="7"/>
                <c:pt idx="0">
                  <c:v>5.0799999999999998E-2</c:v>
                </c:pt>
                <c:pt idx="1">
                  <c:v>0.19520000000000001</c:v>
                </c:pt>
                <c:pt idx="2">
                  <c:v>0.126</c:v>
                </c:pt>
                <c:pt idx="3">
                  <c:v>0.14360000000000001</c:v>
                </c:pt>
                <c:pt idx="4">
                  <c:v>0.1588</c:v>
                </c:pt>
                <c:pt idx="5">
                  <c:v>0.13039999999999999</c:v>
                </c:pt>
                <c:pt idx="6">
                  <c:v>0.19520000000000001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49-4FDC-91C4-78FEDC27C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95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'Warnsdorf Tour'!$C$5:$J$5</c:f>
                <c:numCache>
                  <c:formatCode>General</c:formatCode>
                  <c:ptCount val="8"/>
                  <c:pt idx="0">
                    <c:v>2.2100000000000002E-2</c:v>
                  </c:pt>
                  <c:pt idx="1">
                    <c:v>2.0899999999999998E-2</c:v>
                  </c:pt>
                  <c:pt idx="2">
                    <c:v>2.1600000000000001E-2</c:v>
                  </c:pt>
                  <c:pt idx="3">
                    <c:v>2.2100000000000002E-2</c:v>
                  </c:pt>
                  <c:pt idx="4">
                    <c:v>2.2100000000000002E-2</c:v>
                  </c:pt>
                  <c:pt idx="5">
                    <c:v>2.07E-2</c:v>
                  </c:pt>
                  <c:pt idx="6">
                    <c:v>2.1899999999999999E-2</c:v>
                  </c:pt>
                  <c:pt idx="7">
                    <c:v>2.2100000000000002E-2</c:v>
                  </c:pt>
                </c:numCache>
              </c:numRef>
            </c:plus>
            <c:minus>
              <c:numRef>
                <c:f>'Warnsdorf Tour'!$C$5:$J$5</c:f>
                <c:numCache>
                  <c:formatCode>General</c:formatCode>
                  <c:ptCount val="8"/>
                  <c:pt idx="0">
                    <c:v>2.2100000000000002E-2</c:v>
                  </c:pt>
                  <c:pt idx="1">
                    <c:v>2.0899999999999998E-2</c:v>
                  </c:pt>
                  <c:pt idx="2">
                    <c:v>2.1600000000000001E-2</c:v>
                  </c:pt>
                  <c:pt idx="3">
                    <c:v>2.2100000000000002E-2</c:v>
                  </c:pt>
                  <c:pt idx="4">
                    <c:v>2.2100000000000002E-2</c:v>
                  </c:pt>
                  <c:pt idx="5">
                    <c:v>2.07E-2</c:v>
                  </c:pt>
                  <c:pt idx="6">
                    <c:v>2.1899999999999999E-2</c:v>
                  </c:pt>
                  <c:pt idx="7">
                    <c:v>2.2100000000000002E-2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'Warnsdorf Tour'!$C$3:$J$3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'Warnsdorf Tour'!$C$4:$J$4</c:f>
              <c:numCache>
                <c:formatCode>0.0000</c:formatCode>
                <c:ptCount val="8"/>
                <c:pt idx="0">
                  <c:v>0.1244</c:v>
                </c:pt>
                <c:pt idx="1">
                  <c:v>0.1241</c:v>
                </c:pt>
                <c:pt idx="2">
                  <c:v>0.12540000000000001</c:v>
                </c:pt>
                <c:pt idx="3">
                  <c:v>0.12609999999999999</c:v>
                </c:pt>
                <c:pt idx="4">
                  <c:v>0.1244</c:v>
                </c:pt>
                <c:pt idx="5">
                  <c:v>0.1241</c:v>
                </c:pt>
                <c:pt idx="6">
                  <c:v>0.12520000000000001</c:v>
                </c:pt>
                <c:pt idx="7">
                  <c:v>0.1263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FB-4EEC-8C7D-60497DFA0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6">
                <a:lumMod val="40000"/>
                <a:lumOff val="60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'Divide-and-conquer Tour'!$C$5:$J$5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'Divide-and-conquer Tour'!$C$5:$J$5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'Divide-and-conquer Tour'!$C$3:$J$3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'Divide-and-conquer Tour'!$C$4:$J$4</c:f>
              <c:numCache>
                <c:formatCode>0.0000</c:formatCode>
                <c:ptCount val="8"/>
                <c:pt idx="0">
                  <c:v>0.1236</c:v>
                </c:pt>
                <c:pt idx="1">
                  <c:v>9.8400000000000001E-2</c:v>
                </c:pt>
                <c:pt idx="2">
                  <c:v>0.12479999999999999</c:v>
                </c:pt>
                <c:pt idx="3">
                  <c:v>0.15279999999999999</c:v>
                </c:pt>
                <c:pt idx="4">
                  <c:v>0.126</c:v>
                </c:pt>
                <c:pt idx="5">
                  <c:v>9.4799999999999995E-2</c:v>
                </c:pt>
                <c:pt idx="6">
                  <c:v>0.12759999999999999</c:v>
                </c:pt>
                <c:pt idx="7">
                  <c:v>0.152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EA-4576-91D1-3749C3E41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('Divide-and-conquer Tour Obfusca'!$C$9:$F$9,'Divide-and-conquer Tour Obfusca'!$H$9:$J$9)</c:f>
                <c:numCache>
                  <c:formatCode>General</c:formatCode>
                  <c:ptCount val="7"/>
                  <c:pt idx="0">
                    <c:v>7.0000000000000001E-3</c:v>
                  </c:pt>
                  <c:pt idx="1">
                    <c:v>7.3000000000000001E-3</c:v>
                  </c:pt>
                  <c:pt idx="2">
                    <c:v>6.8999999999999999E-3</c:v>
                  </c:pt>
                  <c:pt idx="3">
                    <c:v>7.4000000000000003E-3</c:v>
                  </c:pt>
                  <c:pt idx="4">
                    <c:v>6.7000000000000002E-3</c:v>
                  </c:pt>
                  <c:pt idx="5">
                    <c:v>7.0000000000000001E-3</c:v>
                  </c:pt>
                  <c:pt idx="6">
                    <c:v>6.6E-3</c:v>
                  </c:pt>
                </c:numCache>
              </c:numRef>
            </c:plus>
            <c:minus>
              <c:numRef>
                <c:f>('Divide-and-conquer Tour Obfusca'!$C$9:$F$9,'Divide-and-conquer Tour Obfusca'!$H$9:$J$9)</c:f>
                <c:numCache>
                  <c:formatCode>General</c:formatCode>
                  <c:ptCount val="7"/>
                  <c:pt idx="0">
                    <c:v>7.0000000000000001E-3</c:v>
                  </c:pt>
                  <c:pt idx="1">
                    <c:v>7.3000000000000001E-3</c:v>
                  </c:pt>
                  <c:pt idx="2">
                    <c:v>6.8999999999999999E-3</c:v>
                  </c:pt>
                  <c:pt idx="3">
                    <c:v>7.4000000000000003E-3</c:v>
                  </c:pt>
                  <c:pt idx="4">
                    <c:v>6.7000000000000002E-3</c:v>
                  </c:pt>
                  <c:pt idx="5">
                    <c:v>7.0000000000000001E-3</c:v>
                  </c:pt>
                  <c:pt idx="6">
                    <c:v>6.6E-3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('Divide-and-conquer Tour Obfusca'!$C$7:$F$7,'Divide-and-conquer Tour Obfusca'!$H$7:$J$7)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('Divide-and-conquer Tour Obfusca'!$C$8:$F$8,'Divide-and-conquer Tour Obfusca'!$H$8:$J$8)</c:f>
              <c:numCache>
                <c:formatCode>0.0000</c:formatCode>
                <c:ptCount val="7"/>
                <c:pt idx="0">
                  <c:v>0.14940000000000001</c:v>
                </c:pt>
                <c:pt idx="1">
                  <c:v>0.1527</c:v>
                </c:pt>
                <c:pt idx="2">
                  <c:v>0.13789999999999999</c:v>
                </c:pt>
                <c:pt idx="3">
                  <c:v>0.1356</c:v>
                </c:pt>
                <c:pt idx="4">
                  <c:v>0.13500000000000001</c:v>
                </c:pt>
                <c:pt idx="5">
                  <c:v>0.1368</c:v>
                </c:pt>
                <c:pt idx="6">
                  <c:v>0.1527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78-4174-941A-945D6DB0C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95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'Divide-and-conquer Tour Obfusca'!$C$5:$J$5</c:f>
                <c:numCache>
                  <c:formatCode>General</c:formatCode>
                  <c:ptCount val="8"/>
                  <c:pt idx="0">
                    <c:v>6.6E-3</c:v>
                  </c:pt>
                  <c:pt idx="1">
                    <c:v>6.6E-3</c:v>
                  </c:pt>
                  <c:pt idx="2">
                    <c:v>6.1999999999999998E-3</c:v>
                  </c:pt>
                  <c:pt idx="3">
                    <c:v>6.1000000000000004E-3</c:v>
                  </c:pt>
                  <c:pt idx="4">
                    <c:v>6.4000000000000003E-3</c:v>
                  </c:pt>
                  <c:pt idx="5">
                    <c:v>6.1999999999999998E-3</c:v>
                  </c:pt>
                  <c:pt idx="6">
                    <c:v>6.6E-3</c:v>
                  </c:pt>
                  <c:pt idx="7">
                    <c:v>6.4000000000000003E-3</c:v>
                  </c:pt>
                </c:numCache>
              </c:numRef>
            </c:plus>
            <c:minus>
              <c:numRef>
                <c:f>'Divide-and-conquer Tour Obfusca'!$C$5:$J$5</c:f>
                <c:numCache>
                  <c:formatCode>General</c:formatCode>
                  <c:ptCount val="8"/>
                  <c:pt idx="0">
                    <c:v>6.6E-3</c:v>
                  </c:pt>
                  <c:pt idx="1">
                    <c:v>6.6E-3</c:v>
                  </c:pt>
                  <c:pt idx="2">
                    <c:v>6.1999999999999998E-3</c:v>
                  </c:pt>
                  <c:pt idx="3">
                    <c:v>6.1000000000000004E-3</c:v>
                  </c:pt>
                  <c:pt idx="4">
                    <c:v>6.4000000000000003E-3</c:v>
                  </c:pt>
                  <c:pt idx="5">
                    <c:v>6.1999999999999998E-3</c:v>
                  </c:pt>
                  <c:pt idx="6">
                    <c:v>6.6E-3</c:v>
                  </c:pt>
                  <c:pt idx="7">
                    <c:v>6.4000000000000003E-3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'Divide-and-conquer Tour Obfusca'!$C$3:$J$3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'Divide-and-conquer Tour Obfusca'!$C$4:$J$4</c:f>
              <c:numCache>
                <c:formatCode>0.0000</c:formatCode>
                <c:ptCount val="8"/>
                <c:pt idx="0">
                  <c:v>0.12139999999999999</c:v>
                </c:pt>
                <c:pt idx="1">
                  <c:v>0.121</c:v>
                </c:pt>
                <c:pt idx="2">
                  <c:v>0.12889999999999999</c:v>
                </c:pt>
                <c:pt idx="3">
                  <c:v>0.12859999999999999</c:v>
                </c:pt>
                <c:pt idx="4">
                  <c:v>0.1217</c:v>
                </c:pt>
                <c:pt idx="5">
                  <c:v>0.1208</c:v>
                </c:pt>
                <c:pt idx="6">
                  <c:v>0.12889999999999999</c:v>
                </c:pt>
                <c:pt idx="7">
                  <c:v>0.12870000000000001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9B-4A5C-9AA8-0AB763914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('Divide-and-conquer Tour Obfusca'!$C$9:$F$9,'Divide-and-conquer Tour Obfusca'!$H$9:$J$9)</c:f>
                <c:numCache>
                  <c:formatCode>General</c:formatCode>
                  <c:ptCount val="7"/>
                  <c:pt idx="0">
                    <c:v>7.0000000000000001E-3</c:v>
                  </c:pt>
                  <c:pt idx="1">
                    <c:v>7.3000000000000001E-3</c:v>
                  </c:pt>
                  <c:pt idx="2">
                    <c:v>6.8999999999999999E-3</c:v>
                  </c:pt>
                  <c:pt idx="3">
                    <c:v>7.4000000000000003E-3</c:v>
                  </c:pt>
                  <c:pt idx="4">
                    <c:v>6.7000000000000002E-3</c:v>
                  </c:pt>
                  <c:pt idx="5">
                    <c:v>7.0000000000000001E-3</c:v>
                  </c:pt>
                  <c:pt idx="6">
                    <c:v>6.6E-3</c:v>
                  </c:pt>
                </c:numCache>
              </c:numRef>
            </c:plus>
            <c:minus>
              <c:numRef>
                <c:f>('Divide-and-conquer Tour Obfusca'!$C$9:$F$9,'Divide-and-conquer Tour Obfusca'!$H$9:$J$9)</c:f>
                <c:numCache>
                  <c:formatCode>General</c:formatCode>
                  <c:ptCount val="7"/>
                  <c:pt idx="0">
                    <c:v>7.0000000000000001E-3</c:v>
                  </c:pt>
                  <c:pt idx="1">
                    <c:v>7.3000000000000001E-3</c:v>
                  </c:pt>
                  <c:pt idx="2">
                    <c:v>6.8999999999999999E-3</c:v>
                  </c:pt>
                  <c:pt idx="3">
                    <c:v>7.4000000000000003E-3</c:v>
                  </c:pt>
                  <c:pt idx="4">
                    <c:v>6.7000000000000002E-3</c:v>
                  </c:pt>
                  <c:pt idx="5">
                    <c:v>7.0000000000000001E-3</c:v>
                  </c:pt>
                  <c:pt idx="6">
                    <c:v>6.6E-3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('Divide-and-conquer Tour Obfusca'!$C$7:$F$7,'Divide-and-conquer Tour Obfusca'!$H$7:$J$7)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('Divide-and-conquer Tour Obfusca'!$C$8:$F$8,'Divide-and-conquer Tour Obfusca'!$H$8:$J$8)</c:f>
              <c:numCache>
                <c:formatCode>0.0000</c:formatCode>
                <c:ptCount val="7"/>
                <c:pt idx="0">
                  <c:v>0.14940000000000001</c:v>
                </c:pt>
                <c:pt idx="1">
                  <c:v>0.1527</c:v>
                </c:pt>
                <c:pt idx="2">
                  <c:v>0.13789999999999999</c:v>
                </c:pt>
                <c:pt idx="3">
                  <c:v>0.1356</c:v>
                </c:pt>
                <c:pt idx="4">
                  <c:v>0.13500000000000001</c:v>
                </c:pt>
                <c:pt idx="5">
                  <c:v>0.1368</c:v>
                </c:pt>
                <c:pt idx="6">
                  <c:v>0.1527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1-4166-847D-79A729EC0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6">
                <a:lumMod val="40000"/>
                <a:lumOff val="60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'Divide-and-conquer Tour Obfusca'!$C$5:$J$5</c:f>
                <c:numCache>
                  <c:formatCode>General</c:formatCode>
                  <c:ptCount val="8"/>
                  <c:pt idx="0">
                    <c:v>6.6E-3</c:v>
                  </c:pt>
                  <c:pt idx="1">
                    <c:v>6.6E-3</c:v>
                  </c:pt>
                  <c:pt idx="2">
                    <c:v>6.1999999999999998E-3</c:v>
                  </c:pt>
                  <c:pt idx="3">
                    <c:v>6.1000000000000004E-3</c:v>
                  </c:pt>
                  <c:pt idx="4">
                    <c:v>6.4000000000000003E-3</c:v>
                  </c:pt>
                  <c:pt idx="5">
                    <c:v>6.1999999999999998E-3</c:v>
                  </c:pt>
                  <c:pt idx="6">
                    <c:v>6.6E-3</c:v>
                  </c:pt>
                  <c:pt idx="7">
                    <c:v>6.4000000000000003E-3</c:v>
                  </c:pt>
                </c:numCache>
              </c:numRef>
            </c:plus>
            <c:minus>
              <c:numRef>
                <c:f>'Divide-and-conquer Tour Obfusca'!$C$5:$J$5</c:f>
                <c:numCache>
                  <c:formatCode>General</c:formatCode>
                  <c:ptCount val="8"/>
                  <c:pt idx="0">
                    <c:v>6.6E-3</c:v>
                  </c:pt>
                  <c:pt idx="1">
                    <c:v>6.6E-3</c:v>
                  </c:pt>
                  <c:pt idx="2">
                    <c:v>6.1999999999999998E-3</c:v>
                  </c:pt>
                  <c:pt idx="3">
                    <c:v>6.1000000000000004E-3</c:v>
                  </c:pt>
                  <c:pt idx="4">
                    <c:v>6.4000000000000003E-3</c:v>
                  </c:pt>
                  <c:pt idx="5">
                    <c:v>6.1999999999999998E-3</c:v>
                  </c:pt>
                  <c:pt idx="6">
                    <c:v>6.6E-3</c:v>
                  </c:pt>
                  <c:pt idx="7">
                    <c:v>6.4000000000000003E-3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'Divide-and-conquer Tour Obfusca'!$C$3:$J$3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'Divide-and-conquer Tour Obfusca'!$C$4:$J$4</c:f>
              <c:numCache>
                <c:formatCode>0.0000</c:formatCode>
                <c:ptCount val="8"/>
                <c:pt idx="0">
                  <c:v>0.12139999999999999</c:v>
                </c:pt>
                <c:pt idx="1">
                  <c:v>0.121</c:v>
                </c:pt>
                <c:pt idx="2">
                  <c:v>0.12889999999999999</c:v>
                </c:pt>
                <c:pt idx="3">
                  <c:v>0.12859999999999999</c:v>
                </c:pt>
                <c:pt idx="4">
                  <c:v>0.1217</c:v>
                </c:pt>
                <c:pt idx="5">
                  <c:v>0.1208</c:v>
                </c:pt>
                <c:pt idx="6">
                  <c:v>0.12889999999999999</c:v>
                </c:pt>
                <c:pt idx="7">
                  <c:v>0.12870000000000001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17-4209-89A2-4EFFED812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('Concentric Tourney'!$C$9:$F$9,'Concentric Tourney'!$H$9:$J$9)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('Concentric Tourney'!$C$9:$F$9,'Concentric Tourney'!$H$9:$J$9)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('Concentric Tourney'!$C$7:$F$7,'Concentric Tourney'!$H$7:$J$7)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('Concentric Tourney'!$C$8:$F$8,'Concentric Tourney'!$H$8:$J$8)</c:f>
              <c:numCache>
                <c:formatCode>0.0000</c:formatCode>
                <c:ptCount val="7"/>
                <c:pt idx="0">
                  <c:v>0</c:v>
                </c:pt>
                <c:pt idx="1">
                  <c:v>0.46279999999999999</c:v>
                </c:pt>
                <c:pt idx="2">
                  <c:v>8.0000000000000004E-4</c:v>
                </c:pt>
                <c:pt idx="3">
                  <c:v>2.8E-3</c:v>
                </c:pt>
                <c:pt idx="4">
                  <c:v>1.8800000000000001E-2</c:v>
                </c:pt>
                <c:pt idx="5">
                  <c:v>3.5999999999999997E-2</c:v>
                </c:pt>
                <c:pt idx="6">
                  <c:v>0.4788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84-4C64-8A7E-414A91EC9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0.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95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'Concentric Tourney'!$C$5:$J$5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'Concentric Tourney'!$C$5:$J$5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'Concentric Tourney'!$C$3:$J$3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'Concentric Tourney'!$C$4:$J$4</c:f>
              <c:numCache>
                <c:formatCode>0.0000</c:formatCode>
                <c:ptCount val="8"/>
                <c:pt idx="0">
                  <c:v>0.12520000000000001</c:v>
                </c:pt>
                <c:pt idx="1">
                  <c:v>0.12520000000000001</c:v>
                </c:pt>
                <c:pt idx="2">
                  <c:v>0.1244</c:v>
                </c:pt>
                <c:pt idx="3">
                  <c:v>0.12559999999999999</c:v>
                </c:pt>
                <c:pt idx="4">
                  <c:v>0.12479999999999999</c:v>
                </c:pt>
                <c:pt idx="5">
                  <c:v>0.12479999999999999</c:v>
                </c:pt>
                <c:pt idx="6">
                  <c:v>0.12559999999999999</c:v>
                </c:pt>
                <c:pt idx="7">
                  <c:v>0.1244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B7-484E-9374-D668040CE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('Concentric Tourney'!$C$9:$F$9,'Concentric Tourney'!$H$9:$J$9)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('Concentric Tourney'!$C$9:$F$9,'Concentric Tourney'!$H$9:$J$9)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('Concentric Tourney'!$C$7:$F$7,'Concentric Tourney'!$H$7:$J$7)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('Concentric Tourney'!$C$8:$F$8,'Concentric Tourney'!$H$8:$J$8)</c:f>
              <c:numCache>
                <c:formatCode>0.0000</c:formatCode>
                <c:ptCount val="7"/>
                <c:pt idx="0">
                  <c:v>0</c:v>
                </c:pt>
                <c:pt idx="1">
                  <c:v>0.46279999999999999</c:v>
                </c:pt>
                <c:pt idx="2">
                  <c:v>8.0000000000000004E-4</c:v>
                </c:pt>
                <c:pt idx="3">
                  <c:v>2.8E-3</c:v>
                </c:pt>
                <c:pt idx="4">
                  <c:v>1.8800000000000001E-2</c:v>
                </c:pt>
                <c:pt idx="5">
                  <c:v>3.5999999999999997E-2</c:v>
                </c:pt>
                <c:pt idx="6">
                  <c:v>0.4788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5B-450E-8A0F-0D7B4C32B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0.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6">
                <a:lumMod val="40000"/>
                <a:lumOff val="60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'Concentric Tourney'!$C$5:$J$5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'Concentric Tourney'!$C$5:$J$5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'Concentric Tourney'!$C$3:$J$3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'Concentric Tourney'!$C$4:$J$4</c:f>
              <c:numCache>
                <c:formatCode>0.0000</c:formatCode>
                <c:ptCount val="8"/>
                <c:pt idx="0">
                  <c:v>0.12520000000000001</c:v>
                </c:pt>
                <c:pt idx="1">
                  <c:v>0.12520000000000001</c:v>
                </c:pt>
                <c:pt idx="2">
                  <c:v>0.1244</c:v>
                </c:pt>
                <c:pt idx="3">
                  <c:v>0.12559999999999999</c:v>
                </c:pt>
                <c:pt idx="4">
                  <c:v>0.12479999999999999</c:v>
                </c:pt>
                <c:pt idx="5">
                  <c:v>0.12479999999999999</c:v>
                </c:pt>
                <c:pt idx="6">
                  <c:v>0.12559999999999999</c:v>
                </c:pt>
                <c:pt idx="7">
                  <c:v>0.1244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F7-43FC-90AE-4C424DD0E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('Concentric Tourney Obfuscated'!$C$9:$F$9,'Concentric Tourney Obfuscated'!$H$9:$J$9)</c:f>
                <c:numCache>
                  <c:formatCode>General</c:formatCode>
                  <c:ptCount val="7"/>
                  <c:pt idx="0">
                    <c:v>7.3000000000000001E-3</c:v>
                  </c:pt>
                  <c:pt idx="1">
                    <c:v>6.8999999999999999E-3</c:v>
                  </c:pt>
                  <c:pt idx="2">
                    <c:v>7.4000000000000003E-3</c:v>
                  </c:pt>
                  <c:pt idx="3">
                    <c:v>6.7000000000000002E-3</c:v>
                  </c:pt>
                  <c:pt idx="4">
                    <c:v>6.7999999999999996E-3</c:v>
                  </c:pt>
                  <c:pt idx="5">
                    <c:v>7.3000000000000001E-3</c:v>
                  </c:pt>
                  <c:pt idx="6">
                    <c:v>6.8999999999999999E-3</c:v>
                  </c:pt>
                </c:numCache>
              </c:numRef>
            </c:plus>
            <c:minus>
              <c:numRef>
                <c:f>('Concentric Tourney Obfuscated'!$C$9:$F$9,'Concentric Tourney Obfuscated'!$H$9:$J$9)</c:f>
                <c:numCache>
                  <c:formatCode>General</c:formatCode>
                  <c:ptCount val="7"/>
                  <c:pt idx="0">
                    <c:v>7.3000000000000001E-3</c:v>
                  </c:pt>
                  <c:pt idx="1">
                    <c:v>6.8999999999999999E-3</c:v>
                  </c:pt>
                  <c:pt idx="2">
                    <c:v>7.4000000000000003E-3</c:v>
                  </c:pt>
                  <c:pt idx="3">
                    <c:v>6.7000000000000002E-3</c:v>
                  </c:pt>
                  <c:pt idx="4">
                    <c:v>6.7999999999999996E-3</c:v>
                  </c:pt>
                  <c:pt idx="5">
                    <c:v>7.3000000000000001E-3</c:v>
                  </c:pt>
                  <c:pt idx="6">
                    <c:v>6.8999999999999999E-3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('Concentric Tourney Obfuscated'!$C$7:$F$7,'Concentric Tourney Obfuscated'!$H$7:$J$7)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('Concentric Tourney Obfuscated'!$C$8:$F$8,'Concentric Tourney Obfuscated'!$H$8:$J$8)</c:f>
              <c:numCache>
                <c:formatCode>0.0000</c:formatCode>
                <c:ptCount val="7"/>
                <c:pt idx="0">
                  <c:v>0.157</c:v>
                </c:pt>
                <c:pt idx="1">
                  <c:v>0.14849999999999999</c:v>
                </c:pt>
                <c:pt idx="2">
                  <c:v>0.13550000000000001</c:v>
                </c:pt>
                <c:pt idx="3">
                  <c:v>0.13739999999999999</c:v>
                </c:pt>
                <c:pt idx="4">
                  <c:v>0.13869999999999999</c:v>
                </c:pt>
                <c:pt idx="5">
                  <c:v>0.13519999999999999</c:v>
                </c:pt>
                <c:pt idx="6">
                  <c:v>0.1477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49-4F4E-9A64-E4E24F17D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('Warnsdorf Tour'!$C$9:$F$9,'Warnsdorf Tour'!$H$9:$J$9)</c:f>
                <c:numCache>
                  <c:formatCode>General</c:formatCode>
                  <c:ptCount val="7"/>
                  <c:pt idx="0">
                    <c:v>2.0199999999999999E-2</c:v>
                  </c:pt>
                  <c:pt idx="1">
                    <c:v>6.1999999999999998E-3</c:v>
                  </c:pt>
                  <c:pt idx="2">
                    <c:v>7.9000000000000008E-3</c:v>
                  </c:pt>
                  <c:pt idx="3">
                    <c:v>7.1999999999999998E-3</c:v>
                  </c:pt>
                  <c:pt idx="4">
                    <c:v>7.1999999999999998E-3</c:v>
                  </c:pt>
                  <c:pt idx="5">
                    <c:v>8.0999999999999996E-3</c:v>
                  </c:pt>
                  <c:pt idx="6">
                    <c:v>6.4999999999999997E-3</c:v>
                  </c:pt>
                </c:numCache>
              </c:numRef>
            </c:plus>
            <c:minus>
              <c:numRef>
                <c:f>('Warnsdorf Tour'!$C$9:$F$9,'Warnsdorf Tour'!$H$9:$J$9)</c:f>
                <c:numCache>
                  <c:formatCode>General</c:formatCode>
                  <c:ptCount val="7"/>
                  <c:pt idx="0">
                    <c:v>2.0199999999999999E-2</c:v>
                  </c:pt>
                  <c:pt idx="1">
                    <c:v>6.1999999999999998E-3</c:v>
                  </c:pt>
                  <c:pt idx="2">
                    <c:v>7.9000000000000008E-3</c:v>
                  </c:pt>
                  <c:pt idx="3">
                    <c:v>7.1999999999999998E-3</c:v>
                  </c:pt>
                  <c:pt idx="4">
                    <c:v>7.1999999999999998E-3</c:v>
                  </c:pt>
                  <c:pt idx="5">
                    <c:v>8.0999999999999996E-3</c:v>
                  </c:pt>
                  <c:pt idx="6">
                    <c:v>6.4999999999999997E-3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('Warnsdorf Tour'!$C$7:$F$7,'Warnsdorf Tour'!$H$7:$J$7)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('Warnsdorf Tour'!$C$8:$F$8,'Warnsdorf Tour'!$H$8:$J$8)</c:f>
              <c:numCache>
                <c:formatCode>0.0000</c:formatCode>
                <c:ptCount val="7"/>
                <c:pt idx="0">
                  <c:v>0.27229999999999999</c:v>
                </c:pt>
                <c:pt idx="1">
                  <c:v>0.14510000000000001</c:v>
                </c:pt>
                <c:pt idx="2">
                  <c:v>8.9700000000000002E-2</c:v>
                </c:pt>
                <c:pt idx="3">
                  <c:v>0.129</c:v>
                </c:pt>
                <c:pt idx="4">
                  <c:v>0.129</c:v>
                </c:pt>
                <c:pt idx="5">
                  <c:v>8.9800000000000005E-2</c:v>
                </c:pt>
                <c:pt idx="6">
                  <c:v>0.14499999999999999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7B-4090-986B-3FD8E8A5E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95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'Concentric Tourney Obfuscated'!$C$5:$J$5</c:f>
                <c:numCache>
                  <c:formatCode>General</c:formatCode>
                  <c:ptCount val="8"/>
                  <c:pt idx="0">
                    <c:v>6.6E-3</c:v>
                  </c:pt>
                  <c:pt idx="1">
                    <c:v>6.6E-3</c:v>
                  </c:pt>
                  <c:pt idx="2">
                    <c:v>6.3E-3</c:v>
                  </c:pt>
                  <c:pt idx="3">
                    <c:v>6.1000000000000004E-3</c:v>
                  </c:pt>
                  <c:pt idx="4">
                    <c:v>6.4000000000000003E-3</c:v>
                  </c:pt>
                  <c:pt idx="5">
                    <c:v>6.4000000000000003E-3</c:v>
                  </c:pt>
                  <c:pt idx="6">
                    <c:v>6.0000000000000001E-3</c:v>
                  </c:pt>
                  <c:pt idx="7">
                    <c:v>6.1999999999999998E-3</c:v>
                  </c:pt>
                </c:numCache>
              </c:numRef>
            </c:plus>
            <c:minus>
              <c:numRef>
                <c:f>'Concentric Tourney Obfuscated'!$C$5:$J$5</c:f>
                <c:numCache>
                  <c:formatCode>General</c:formatCode>
                  <c:ptCount val="8"/>
                  <c:pt idx="0">
                    <c:v>6.6E-3</c:v>
                  </c:pt>
                  <c:pt idx="1">
                    <c:v>6.6E-3</c:v>
                  </c:pt>
                  <c:pt idx="2">
                    <c:v>6.3E-3</c:v>
                  </c:pt>
                  <c:pt idx="3">
                    <c:v>6.1000000000000004E-3</c:v>
                  </c:pt>
                  <c:pt idx="4">
                    <c:v>6.4000000000000003E-3</c:v>
                  </c:pt>
                  <c:pt idx="5">
                    <c:v>6.4000000000000003E-3</c:v>
                  </c:pt>
                  <c:pt idx="6">
                    <c:v>6.0000000000000001E-3</c:v>
                  </c:pt>
                  <c:pt idx="7">
                    <c:v>6.1999999999999998E-3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'Concentric Tourney Obfuscated'!$C$3:$J$3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'Concentric Tourney Obfuscated'!$C$4:$J$4</c:f>
              <c:numCache>
                <c:formatCode>0.0000</c:formatCode>
                <c:ptCount val="8"/>
                <c:pt idx="0">
                  <c:v>0.12529999999999999</c:v>
                </c:pt>
                <c:pt idx="1">
                  <c:v>0.125</c:v>
                </c:pt>
                <c:pt idx="2">
                  <c:v>0.12509999999999999</c:v>
                </c:pt>
                <c:pt idx="3">
                  <c:v>0.1246</c:v>
                </c:pt>
                <c:pt idx="4">
                  <c:v>0.12529999999999999</c:v>
                </c:pt>
                <c:pt idx="5">
                  <c:v>0.1249</c:v>
                </c:pt>
                <c:pt idx="6">
                  <c:v>0.12529999999999999</c:v>
                </c:pt>
                <c:pt idx="7">
                  <c:v>0.1245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CB-4228-A1AA-C64812D5A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('Concentric Tourney Obfuscated'!$C$9:$F$9,'Concentric Tourney Obfuscated'!$H$9:$J$9)</c:f>
                <c:numCache>
                  <c:formatCode>General</c:formatCode>
                  <c:ptCount val="7"/>
                  <c:pt idx="0">
                    <c:v>7.3000000000000001E-3</c:v>
                  </c:pt>
                  <c:pt idx="1">
                    <c:v>6.8999999999999999E-3</c:v>
                  </c:pt>
                  <c:pt idx="2">
                    <c:v>7.4000000000000003E-3</c:v>
                  </c:pt>
                  <c:pt idx="3">
                    <c:v>6.7000000000000002E-3</c:v>
                  </c:pt>
                  <c:pt idx="4">
                    <c:v>6.7999999999999996E-3</c:v>
                  </c:pt>
                  <c:pt idx="5">
                    <c:v>7.3000000000000001E-3</c:v>
                  </c:pt>
                  <c:pt idx="6">
                    <c:v>6.8999999999999999E-3</c:v>
                  </c:pt>
                </c:numCache>
              </c:numRef>
            </c:plus>
            <c:minus>
              <c:numRef>
                <c:f>('Concentric Tourney Obfuscated'!$C$9:$F$9,'Concentric Tourney Obfuscated'!$H$9:$J$9)</c:f>
                <c:numCache>
                  <c:formatCode>General</c:formatCode>
                  <c:ptCount val="7"/>
                  <c:pt idx="0">
                    <c:v>7.3000000000000001E-3</c:v>
                  </c:pt>
                  <c:pt idx="1">
                    <c:v>6.8999999999999999E-3</c:v>
                  </c:pt>
                  <c:pt idx="2">
                    <c:v>7.4000000000000003E-3</c:v>
                  </c:pt>
                  <c:pt idx="3">
                    <c:v>6.7000000000000002E-3</c:v>
                  </c:pt>
                  <c:pt idx="4">
                    <c:v>6.7999999999999996E-3</c:v>
                  </c:pt>
                  <c:pt idx="5">
                    <c:v>7.3000000000000001E-3</c:v>
                  </c:pt>
                  <c:pt idx="6">
                    <c:v>6.8999999999999999E-3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('Concentric Tourney Obfuscated'!$C$7:$F$7,'Concentric Tourney Obfuscated'!$H$7:$J$7)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('Concentric Tourney Obfuscated'!$C$8:$F$8,'Concentric Tourney Obfuscated'!$H$8:$J$8)</c:f>
              <c:numCache>
                <c:formatCode>0.0000</c:formatCode>
                <c:ptCount val="7"/>
                <c:pt idx="0">
                  <c:v>0.157</c:v>
                </c:pt>
                <c:pt idx="1">
                  <c:v>0.14849999999999999</c:v>
                </c:pt>
                <c:pt idx="2">
                  <c:v>0.13550000000000001</c:v>
                </c:pt>
                <c:pt idx="3">
                  <c:v>0.13739999999999999</c:v>
                </c:pt>
                <c:pt idx="4">
                  <c:v>0.13869999999999999</c:v>
                </c:pt>
                <c:pt idx="5">
                  <c:v>0.13519999999999999</c:v>
                </c:pt>
                <c:pt idx="6">
                  <c:v>0.1477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C5-46E8-8DA1-050510FDA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6">
                <a:lumMod val="40000"/>
                <a:lumOff val="60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'Concentric Tourney Obfuscated'!$C$5:$J$5</c:f>
                <c:numCache>
                  <c:formatCode>General</c:formatCode>
                  <c:ptCount val="8"/>
                  <c:pt idx="0">
                    <c:v>6.6E-3</c:v>
                  </c:pt>
                  <c:pt idx="1">
                    <c:v>6.6E-3</c:v>
                  </c:pt>
                  <c:pt idx="2">
                    <c:v>6.3E-3</c:v>
                  </c:pt>
                  <c:pt idx="3">
                    <c:v>6.1000000000000004E-3</c:v>
                  </c:pt>
                  <c:pt idx="4">
                    <c:v>6.4000000000000003E-3</c:v>
                  </c:pt>
                  <c:pt idx="5">
                    <c:v>6.4000000000000003E-3</c:v>
                  </c:pt>
                  <c:pt idx="6">
                    <c:v>6.0000000000000001E-3</c:v>
                  </c:pt>
                  <c:pt idx="7">
                    <c:v>6.1999999999999998E-3</c:v>
                  </c:pt>
                </c:numCache>
              </c:numRef>
            </c:plus>
            <c:minus>
              <c:numRef>
                <c:f>'Concentric Tourney Obfuscated'!$C$5:$J$5</c:f>
                <c:numCache>
                  <c:formatCode>General</c:formatCode>
                  <c:ptCount val="8"/>
                  <c:pt idx="0">
                    <c:v>6.6E-3</c:v>
                  </c:pt>
                  <c:pt idx="1">
                    <c:v>6.6E-3</c:v>
                  </c:pt>
                  <c:pt idx="2">
                    <c:v>6.3E-3</c:v>
                  </c:pt>
                  <c:pt idx="3">
                    <c:v>6.1000000000000004E-3</c:v>
                  </c:pt>
                  <c:pt idx="4">
                    <c:v>6.4000000000000003E-3</c:v>
                  </c:pt>
                  <c:pt idx="5">
                    <c:v>6.4000000000000003E-3</c:v>
                  </c:pt>
                  <c:pt idx="6">
                    <c:v>6.0000000000000001E-3</c:v>
                  </c:pt>
                  <c:pt idx="7">
                    <c:v>6.1999999999999998E-3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'Concentric Tourney Obfuscated'!$C$3:$J$3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'Concentric Tourney Obfuscated'!$C$4:$J$4</c:f>
              <c:numCache>
                <c:formatCode>0.0000</c:formatCode>
                <c:ptCount val="8"/>
                <c:pt idx="0">
                  <c:v>0.12529999999999999</c:v>
                </c:pt>
                <c:pt idx="1">
                  <c:v>0.125</c:v>
                </c:pt>
                <c:pt idx="2">
                  <c:v>0.12509999999999999</c:v>
                </c:pt>
                <c:pt idx="3">
                  <c:v>0.1246</c:v>
                </c:pt>
                <c:pt idx="4">
                  <c:v>0.12529999999999999</c:v>
                </c:pt>
                <c:pt idx="5">
                  <c:v>0.1249</c:v>
                </c:pt>
                <c:pt idx="6">
                  <c:v>0.12529999999999999</c:v>
                </c:pt>
                <c:pt idx="7">
                  <c:v>0.1245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4-4E98-9284-E764D7FB5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('4-cover Tourney '!$C$9:$F$9,'4-cover Tourney '!$H$9:$J$9)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('4-cover Tourney '!$C$9:$F$9,'4-cover Tourney '!$H$9:$J$9)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('4-cover Tourney '!$C$7:$F$7,'4-cover Tourney 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('4-cover Tourney '!$C$8:$F$8,'4-cover Tourney '!$H$8:$J$8)</c:f>
              <c:numCache>
                <c:formatCode>0.0000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0.25</c:v>
                </c:pt>
                <c:pt idx="5">
                  <c:v>0.5</c:v>
                </c:pt>
                <c:pt idx="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E7-42BD-B982-3C1B3A9F5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0.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95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'4-cover Tourney '!$C$5:$J$5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'4-cover Tourney '!$C$5:$J$5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'4-cover Tourney 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'4-cover Tourney '!$C$4:$J$4</c:f>
              <c:numCache>
                <c:formatCode>0.0000</c:formatCode>
                <c:ptCount val="8"/>
                <c:pt idx="0">
                  <c:v>0.125</c:v>
                </c:pt>
                <c:pt idx="1">
                  <c:v>0.125</c:v>
                </c:pt>
                <c:pt idx="2">
                  <c:v>0.125</c:v>
                </c:pt>
                <c:pt idx="3">
                  <c:v>0.125</c:v>
                </c:pt>
                <c:pt idx="4">
                  <c:v>0.125</c:v>
                </c:pt>
                <c:pt idx="5">
                  <c:v>0.125</c:v>
                </c:pt>
                <c:pt idx="6">
                  <c:v>0.125</c:v>
                </c:pt>
                <c:pt idx="7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A9-4DDB-B725-7BFA28209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('4-cover Tourney '!$C$9:$F$9,'4-cover Tourney '!$H$9:$J$9)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('4-cover Tourney '!$C$9:$F$9,'4-cover Tourney '!$H$9:$J$9)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('4-cover Tourney '!$C$7:$F$7,'4-cover Tourney 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('4-cover Tourney '!$C$8:$F$8,'4-cover Tourney '!$H$8:$J$8)</c:f>
              <c:numCache>
                <c:formatCode>0.0000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0.25</c:v>
                </c:pt>
                <c:pt idx="5">
                  <c:v>0.5</c:v>
                </c:pt>
                <c:pt idx="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7A-4F15-8CEE-7EEB2892E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0.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6">
                <a:lumMod val="40000"/>
                <a:lumOff val="60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'4-cover Tourney '!$C$5:$J$5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'4-cover Tourney '!$C$5:$J$5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'4-cover Tourney 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'4-cover Tourney '!$C$4:$J$4</c:f>
              <c:numCache>
                <c:formatCode>0.0000</c:formatCode>
                <c:ptCount val="8"/>
                <c:pt idx="0">
                  <c:v>0.125</c:v>
                </c:pt>
                <c:pt idx="1">
                  <c:v>0.125</c:v>
                </c:pt>
                <c:pt idx="2">
                  <c:v>0.125</c:v>
                </c:pt>
                <c:pt idx="3">
                  <c:v>0.125</c:v>
                </c:pt>
                <c:pt idx="4">
                  <c:v>0.125</c:v>
                </c:pt>
                <c:pt idx="5">
                  <c:v>0.125</c:v>
                </c:pt>
                <c:pt idx="6">
                  <c:v>0.125</c:v>
                </c:pt>
                <c:pt idx="7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59-49EC-AE3C-8732AB1D7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('4-cover Tourney  Obfuscated'!$C$9:$F$9,'4-cover Tourney  Obfuscated'!$H$9:$J$9)</c:f>
                <c:numCache>
                  <c:formatCode>General</c:formatCode>
                  <c:ptCount val="7"/>
                  <c:pt idx="0">
                    <c:v>8.6999999999999994E-3</c:v>
                  </c:pt>
                  <c:pt idx="1">
                    <c:v>8.3999999999999995E-3</c:v>
                  </c:pt>
                  <c:pt idx="2">
                    <c:v>8.0000000000000002E-3</c:v>
                  </c:pt>
                  <c:pt idx="3">
                    <c:v>7.3000000000000001E-3</c:v>
                  </c:pt>
                  <c:pt idx="4">
                    <c:v>7.4000000000000003E-3</c:v>
                  </c:pt>
                  <c:pt idx="5">
                    <c:v>7.7999999999999996E-3</c:v>
                  </c:pt>
                  <c:pt idx="6">
                    <c:v>8.8000000000000005E-3</c:v>
                  </c:pt>
                </c:numCache>
              </c:numRef>
            </c:plus>
            <c:minus>
              <c:numRef>
                <c:f>('4-cover Tourney  Obfuscated'!$C$9:$F$9,'4-cover Tourney  Obfuscated'!$H$9:$J$9)</c:f>
                <c:numCache>
                  <c:formatCode>General</c:formatCode>
                  <c:ptCount val="7"/>
                  <c:pt idx="0">
                    <c:v>8.6999999999999994E-3</c:v>
                  </c:pt>
                  <c:pt idx="1">
                    <c:v>8.3999999999999995E-3</c:v>
                  </c:pt>
                  <c:pt idx="2">
                    <c:v>8.0000000000000002E-3</c:v>
                  </c:pt>
                  <c:pt idx="3">
                    <c:v>7.3000000000000001E-3</c:v>
                  </c:pt>
                  <c:pt idx="4">
                    <c:v>7.4000000000000003E-3</c:v>
                  </c:pt>
                  <c:pt idx="5">
                    <c:v>7.7999999999999996E-3</c:v>
                  </c:pt>
                  <c:pt idx="6">
                    <c:v>8.8000000000000005E-3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('4-cover Tourney  Obfuscated'!$C$7:$F$7,'4-cover Tourney  Obfuscated'!$H$7:$J$7)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('4-cover Tourney  Obfuscated'!$C$8:$F$8,'4-cover Tourney  Obfuscated'!$H$8:$J$8)</c:f>
              <c:numCache>
                <c:formatCode>0.0000</c:formatCode>
                <c:ptCount val="7"/>
                <c:pt idx="0">
                  <c:v>0.1444</c:v>
                </c:pt>
                <c:pt idx="1">
                  <c:v>0.15909999999999999</c:v>
                </c:pt>
                <c:pt idx="2">
                  <c:v>0.13450000000000001</c:v>
                </c:pt>
                <c:pt idx="3">
                  <c:v>0.13339999999999999</c:v>
                </c:pt>
                <c:pt idx="4">
                  <c:v>0.13389999999999999</c:v>
                </c:pt>
                <c:pt idx="5">
                  <c:v>0.1361</c:v>
                </c:pt>
                <c:pt idx="6">
                  <c:v>0.15870000000000001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EE-48B9-B396-7B8F30BC2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95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'4-cover Tourney  Obfuscated'!$C$5:$J$5</c:f>
                <c:numCache>
                  <c:formatCode>General</c:formatCode>
                  <c:ptCount val="8"/>
                  <c:pt idx="0">
                    <c:v>6.6E-3</c:v>
                  </c:pt>
                  <c:pt idx="1">
                    <c:v>6.6E-3</c:v>
                  </c:pt>
                  <c:pt idx="2">
                    <c:v>6.6E-3</c:v>
                  </c:pt>
                  <c:pt idx="3">
                    <c:v>6.4999999999999997E-3</c:v>
                  </c:pt>
                  <c:pt idx="4">
                    <c:v>6.7000000000000002E-3</c:v>
                  </c:pt>
                  <c:pt idx="5">
                    <c:v>6.4999999999999997E-3</c:v>
                  </c:pt>
                  <c:pt idx="6">
                    <c:v>6.4000000000000003E-3</c:v>
                  </c:pt>
                  <c:pt idx="7">
                    <c:v>6.4999999999999997E-3</c:v>
                  </c:pt>
                </c:numCache>
              </c:numRef>
            </c:plus>
            <c:minus>
              <c:numRef>
                <c:f>'4-cover Tourney  Obfuscated'!$C$5:$J$5</c:f>
                <c:numCache>
                  <c:formatCode>General</c:formatCode>
                  <c:ptCount val="8"/>
                  <c:pt idx="0">
                    <c:v>6.6E-3</c:v>
                  </c:pt>
                  <c:pt idx="1">
                    <c:v>6.6E-3</c:v>
                  </c:pt>
                  <c:pt idx="2">
                    <c:v>6.6E-3</c:v>
                  </c:pt>
                  <c:pt idx="3">
                    <c:v>6.4999999999999997E-3</c:v>
                  </c:pt>
                  <c:pt idx="4">
                    <c:v>6.7000000000000002E-3</c:v>
                  </c:pt>
                  <c:pt idx="5">
                    <c:v>6.4999999999999997E-3</c:v>
                  </c:pt>
                  <c:pt idx="6">
                    <c:v>6.4000000000000003E-3</c:v>
                  </c:pt>
                  <c:pt idx="7">
                    <c:v>6.4999999999999997E-3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'4-cover Tourney  Obfuscated'!$C$3:$J$3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'4-cover Tourney  Obfuscated'!$C$4:$J$4</c:f>
              <c:numCache>
                <c:formatCode>0.0000</c:formatCode>
                <c:ptCount val="8"/>
                <c:pt idx="0">
                  <c:v>0.1249</c:v>
                </c:pt>
                <c:pt idx="1">
                  <c:v>0.12479999999999999</c:v>
                </c:pt>
                <c:pt idx="2">
                  <c:v>0.125</c:v>
                </c:pt>
                <c:pt idx="3">
                  <c:v>0.12509999999999999</c:v>
                </c:pt>
                <c:pt idx="4">
                  <c:v>0.12520000000000001</c:v>
                </c:pt>
                <c:pt idx="5">
                  <c:v>0.1249</c:v>
                </c:pt>
                <c:pt idx="6">
                  <c:v>0.1245</c:v>
                </c:pt>
                <c:pt idx="7">
                  <c:v>0.12559999999999999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99-4E53-B69D-C0C6B3AF9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('4-cover Tourney  Obfuscated'!$C$9:$F$9,'4-cover Tourney  Obfuscated'!$H$9:$J$9)</c:f>
                <c:numCache>
                  <c:formatCode>General</c:formatCode>
                  <c:ptCount val="7"/>
                  <c:pt idx="0">
                    <c:v>8.6999999999999994E-3</c:v>
                  </c:pt>
                  <c:pt idx="1">
                    <c:v>8.3999999999999995E-3</c:v>
                  </c:pt>
                  <c:pt idx="2">
                    <c:v>8.0000000000000002E-3</c:v>
                  </c:pt>
                  <c:pt idx="3">
                    <c:v>7.3000000000000001E-3</c:v>
                  </c:pt>
                  <c:pt idx="4">
                    <c:v>7.4000000000000003E-3</c:v>
                  </c:pt>
                  <c:pt idx="5">
                    <c:v>7.7999999999999996E-3</c:v>
                  </c:pt>
                  <c:pt idx="6">
                    <c:v>8.8000000000000005E-3</c:v>
                  </c:pt>
                </c:numCache>
              </c:numRef>
            </c:plus>
            <c:minus>
              <c:numRef>
                <c:f>('4-cover Tourney  Obfuscated'!$C$9:$F$9,'4-cover Tourney  Obfuscated'!$H$9:$J$9)</c:f>
                <c:numCache>
                  <c:formatCode>General</c:formatCode>
                  <c:ptCount val="7"/>
                  <c:pt idx="0">
                    <c:v>8.6999999999999994E-3</c:v>
                  </c:pt>
                  <c:pt idx="1">
                    <c:v>8.3999999999999995E-3</c:v>
                  </c:pt>
                  <c:pt idx="2">
                    <c:v>8.0000000000000002E-3</c:v>
                  </c:pt>
                  <c:pt idx="3">
                    <c:v>7.3000000000000001E-3</c:v>
                  </c:pt>
                  <c:pt idx="4">
                    <c:v>7.4000000000000003E-3</c:v>
                  </c:pt>
                  <c:pt idx="5">
                    <c:v>7.7999999999999996E-3</c:v>
                  </c:pt>
                  <c:pt idx="6">
                    <c:v>8.8000000000000005E-3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('4-cover Tourney  Obfuscated'!$C$7:$F$7,'4-cover Tourney  Obfuscated'!$H$7:$J$7)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('4-cover Tourney  Obfuscated'!$C$8:$F$8,'4-cover Tourney  Obfuscated'!$H$8:$J$8)</c:f>
              <c:numCache>
                <c:formatCode>0.0000</c:formatCode>
                <c:ptCount val="7"/>
                <c:pt idx="0">
                  <c:v>0.1444</c:v>
                </c:pt>
                <c:pt idx="1">
                  <c:v>0.15909999999999999</c:v>
                </c:pt>
                <c:pt idx="2">
                  <c:v>0.13450000000000001</c:v>
                </c:pt>
                <c:pt idx="3">
                  <c:v>0.13339999999999999</c:v>
                </c:pt>
                <c:pt idx="4">
                  <c:v>0.13389999999999999</c:v>
                </c:pt>
                <c:pt idx="5">
                  <c:v>0.1361</c:v>
                </c:pt>
                <c:pt idx="6">
                  <c:v>0.15870000000000001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A0-436B-AA14-196DDE1F6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6">
                <a:lumMod val="40000"/>
                <a:lumOff val="60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'Warnsdorf Tour'!$C$5:$J$5</c:f>
                <c:numCache>
                  <c:formatCode>General</c:formatCode>
                  <c:ptCount val="8"/>
                  <c:pt idx="0">
                    <c:v>2.2100000000000002E-2</c:v>
                  </c:pt>
                  <c:pt idx="1">
                    <c:v>2.0899999999999998E-2</c:v>
                  </c:pt>
                  <c:pt idx="2">
                    <c:v>2.1600000000000001E-2</c:v>
                  </c:pt>
                  <c:pt idx="3">
                    <c:v>2.2100000000000002E-2</c:v>
                  </c:pt>
                  <c:pt idx="4">
                    <c:v>2.2100000000000002E-2</c:v>
                  </c:pt>
                  <c:pt idx="5">
                    <c:v>2.07E-2</c:v>
                  </c:pt>
                  <c:pt idx="6">
                    <c:v>2.1899999999999999E-2</c:v>
                  </c:pt>
                  <c:pt idx="7">
                    <c:v>2.2100000000000002E-2</c:v>
                  </c:pt>
                </c:numCache>
              </c:numRef>
            </c:plus>
            <c:minus>
              <c:numRef>
                <c:f>'Warnsdorf Tour'!$C$5:$J$5</c:f>
                <c:numCache>
                  <c:formatCode>General</c:formatCode>
                  <c:ptCount val="8"/>
                  <c:pt idx="0">
                    <c:v>2.2100000000000002E-2</c:v>
                  </c:pt>
                  <c:pt idx="1">
                    <c:v>2.0899999999999998E-2</c:v>
                  </c:pt>
                  <c:pt idx="2">
                    <c:v>2.1600000000000001E-2</c:v>
                  </c:pt>
                  <c:pt idx="3">
                    <c:v>2.2100000000000002E-2</c:v>
                  </c:pt>
                  <c:pt idx="4">
                    <c:v>2.2100000000000002E-2</c:v>
                  </c:pt>
                  <c:pt idx="5">
                    <c:v>2.07E-2</c:v>
                  </c:pt>
                  <c:pt idx="6">
                    <c:v>2.1899999999999999E-2</c:v>
                  </c:pt>
                  <c:pt idx="7">
                    <c:v>2.2100000000000002E-2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'Warnsdorf Tour'!$C$3:$J$3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'Warnsdorf Tour'!$C$4:$J$4</c:f>
              <c:numCache>
                <c:formatCode>0.0000</c:formatCode>
                <c:ptCount val="8"/>
                <c:pt idx="0">
                  <c:v>0.1244</c:v>
                </c:pt>
                <c:pt idx="1">
                  <c:v>0.1241</c:v>
                </c:pt>
                <c:pt idx="2">
                  <c:v>0.12540000000000001</c:v>
                </c:pt>
                <c:pt idx="3">
                  <c:v>0.12609999999999999</c:v>
                </c:pt>
                <c:pt idx="4">
                  <c:v>0.1244</c:v>
                </c:pt>
                <c:pt idx="5">
                  <c:v>0.1241</c:v>
                </c:pt>
                <c:pt idx="6">
                  <c:v>0.12520000000000001</c:v>
                </c:pt>
                <c:pt idx="7">
                  <c:v>0.1263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03-4B53-BDFD-1D6D743A5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6">
                <a:lumMod val="40000"/>
                <a:lumOff val="60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'4-cover Tourney  Obfuscated'!$C$5:$J$5</c:f>
                <c:numCache>
                  <c:formatCode>General</c:formatCode>
                  <c:ptCount val="8"/>
                  <c:pt idx="0">
                    <c:v>6.6E-3</c:v>
                  </c:pt>
                  <c:pt idx="1">
                    <c:v>6.6E-3</c:v>
                  </c:pt>
                  <c:pt idx="2">
                    <c:v>6.6E-3</c:v>
                  </c:pt>
                  <c:pt idx="3">
                    <c:v>6.4999999999999997E-3</c:v>
                  </c:pt>
                  <c:pt idx="4">
                    <c:v>6.7000000000000002E-3</c:v>
                  </c:pt>
                  <c:pt idx="5">
                    <c:v>6.4999999999999997E-3</c:v>
                  </c:pt>
                  <c:pt idx="6">
                    <c:v>6.4000000000000003E-3</c:v>
                  </c:pt>
                  <c:pt idx="7">
                    <c:v>6.4999999999999997E-3</c:v>
                  </c:pt>
                </c:numCache>
              </c:numRef>
            </c:plus>
            <c:minus>
              <c:numRef>
                <c:f>'4-cover Tourney  Obfuscated'!$C$5:$J$5</c:f>
                <c:numCache>
                  <c:formatCode>General</c:formatCode>
                  <c:ptCount val="8"/>
                  <c:pt idx="0">
                    <c:v>6.6E-3</c:v>
                  </c:pt>
                  <c:pt idx="1">
                    <c:v>6.6E-3</c:v>
                  </c:pt>
                  <c:pt idx="2">
                    <c:v>6.6E-3</c:v>
                  </c:pt>
                  <c:pt idx="3">
                    <c:v>6.4999999999999997E-3</c:v>
                  </c:pt>
                  <c:pt idx="4">
                    <c:v>6.7000000000000002E-3</c:v>
                  </c:pt>
                  <c:pt idx="5">
                    <c:v>6.4999999999999997E-3</c:v>
                  </c:pt>
                  <c:pt idx="6">
                    <c:v>6.4000000000000003E-3</c:v>
                  </c:pt>
                  <c:pt idx="7">
                    <c:v>6.4999999999999997E-3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'4-cover Tourney  Obfuscated'!$C$3:$J$3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'4-cover Tourney  Obfuscated'!$C$4:$J$4</c:f>
              <c:numCache>
                <c:formatCode>0.0000</c:formatCode>
                <c:ptCount val="8"/>
                <c:pt idx="0">
                  <c:v>0.1249</c:v>
                </c:pt>
                <c:pt idx="1">
                  <c:v>0.12479999999999999</c:v>
                </c:pt>
                <c:pt idx="2">
                  <c:v>0.125</c:v>
                </c:pt>
                <c:pt idx="3">
                  <c:v>0.12509999999999999</c:v>
                </c:pt>
                <c:pt idx="4">
                  <c:v>0.12520000000000001</c:v>
                </c:pt>
                <c:pt idx="5">
                  <c:v>0.1249</c:v>
                </c:pt>
                <c:pt idx="6">
                  <c:v>0.1245</c:v>
                </c:pt>
                <c:pt idx="7">
                  <c:v>0.12559999999999999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A7-46B9-9AA1-9F3F1DEEF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('Warnsdorf Obfuscated'!$C$9:$F$9,'Warnsdorf Obfuscated'!$H$9:$J$9)</c:f>
                <c:numCache>
                  <c:formatCode>General</c:formatCode>
                  <c:ptCount val="7"/>
                  <c:pt idx="0">
                    <c:v>7.7000000000000002E-3</c:v>
                  </c:pt>
                  <c:pt idx="1">
                    <c:v>6.7999999999999996E-3</c:v>
                  </c:pt>
                  <c:pt idx="2">
                    <c:v>7.3000000000000001E-3</c:v>
                  </c:pt>
                  <c:pt idx="3">
                    <c:v>7.0000000000000001E-3</c:v>
                  </c:pt>
                  <c:pt idx="4">
                    <c:v>6.7999999999999996E-3</c:v>
                  </c:pt>
                  <c:pt idx="5">
                    <c:v>7.3000000000000001E-3</c:v>
                  </c:pt>
                  <c:pt idx="6">
                    <c:v>6.7999999999999996E-3</c:v>
                  </c:pt>
                </c:numCache>
              </c:numRef>
            </c:plus>
            <c:minus>
              <c:numRef>
                <c:f>('Warnsdorf Obfuscated'!$C$9:$F$9,'Warnsdorf Obfuscated'!$H$9:$J$9)</c:f>
                <c:numCache>
                  <c:formatCode>General</c:formatCode>
                  <c:ptCount val="7"/>
                  <c:pt idx="0">
                    <c:v>7.7000000000000002E-3</c:v>
                  </c:pt>
                  <c:pt idx="1">
                    <c:v>6.7999999999999996E-3</c:v>
                  </c:pt>
                  <c:pt idx="2">
                    <c:v>7.3000000000000001E-3</c:v>
                  </c:pt>
                  <c:pt idx="3">
                    <c:v>7.0000000000000001E-3</c:v>
                  </c:pt>
                  <c:pt idx="4">
                    <c:v>6.7999999999999996E-3</c:v>
                  </c:pt>
                  <c:pt idx="5">
                    <c:v>7.3000000000000001E-3</c:v>
                  </c:pt>
                  <c:pt idx="6">
                    <c:v>6.7999999999999996E-3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('Warnsdorf Obfuscated'!$C$7:$F$7,'Warnsdorf Obfuscated'!$H$7:$J$7)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('Warnsdorf Obfuscated'!$C$8:$F$8,'Warnsdorf Obfuscated'!$H$8:$J$8)</c:f>
              <c:numCache>
                <c:formatCode>0.0000</c:formatCode>
                <c:ptCount val="7"/>
                <c:pt idx="0">
                  <c:v>0.15579999999999999</c:v>
                </c:pt>
                <c:pt idx="1">
                  <c:v>0.1474</c:v>
                </c:pt>
                <c:pt idx="2">
                  <c:v>0.13569999999999999</c:v>
                </c:pt>
                <c:pt idx="3">
                  <c:v>0.1391</c:v>
                </c:pt>
                <c:pt idx="4">
                  <c:v>0.13900000000000001</c:v>
                </c:pt>
                <c:pt idx="5">
                  <c:v>0.13550000000000001</c:v>
                </c:pt>
                <c:pt idx="6">
                  <c:v>0.1474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4B-4B1D-A5F8-D6E3E2DF8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95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'Warnsdorf Obfuscated'!$C$5:$J$5</c:f>
                <c:numCache>
                  <c:formatCode>General</c:formatCode>
                  <c:ptCount val="8"/>
                  <c:pt idx="0">
                    <c:v>6.4999999999999997E-3</c:v>
                  </c:pt>
                  <c:pt idx="1">
                    <c:v>6.7000000000000002E-3</c:v>
                  </c:pt>
                  <c:pt idx="2">
                    <c:v>6.6E-3</c:v>
                  </c:pt>
                  <c:pt idx="3">
                    <c:v>6.4999999999999997E-3</c:v>
                  </c:pt>
                  <c:pt idx="4">
                    <c:v>6.7000000000000002E-3</c:v>
                  </c:pt>
                  <c:pt idx="5">
                    <c:v>6.6E-3</c:v>
                  </c:pt>
                  <c:pt idx="6">
                    <c:v>6.4999999999999997E-3</c:v>
                  </c:pt>
                  <c:pt idx="7">
                    <c:v>6.3E-3</c:v>
                  </c:pt>
                </c:numCache>
              </c:numRef>
            </c:plus>
            <c:minus>
              <c:numRef>
                <c:f>'Warnsdorf Obfuscated'!$C$5:$J$5</c:f>
                <c:numCache>
                  <c:formatCode>General</c:formatCode>
                  <c:ptCount val="8"/>
                  <c:pt idx="0">
                    <c:v>6.4999999999999997E-3</c:v>
                  </c:pt>
                  <c:pt idx="1">
                    <c:v>6.7000000000000002E-3</c:v>
                  </c:pt>
                  <c:pt idx="2">
                    <c:v>6.6E-3</c:v>
                  </c:pt>
                  <c:pt idx="3">
                    <c:v>6.4999999999999997E-3</c:v>
                  </c:pt>
                  <c:pt idx="4">
                    <c:v>6.7000000000000002E-3</c:v>
                  </c:pt>
                  <c:pt idx="5">
                    <c:v>6.6E-3</c:v>
                  </c:pt>
                  <c:pt idx="6">
                    <c:v>6.4999999999999997E-3</c:v>
                  </c:pt>
                  <c:pt idx="7">
                    <c:v>6.3E-3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'Warnsdorf Obfuscated'!$C$3:$J$3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'Warnsdorf Obfuscated'!$C$4:$J$4</c:f>
              <c:numCache>
                <c:formatCode>0.0000</c:formatCode>
                <c:ptCount val="8"/>
                <c:pt idx="0">
                  <c:v>0.12529999999999999</c:v>
                </c:pt>
                <c:pt idx="1">
                  <c:v>0.12470000000000001</c:v>
                </c:pt>
                <c:pt idx="2">
                  <c:v>0.12470000000000001</c:v>
                </c:pt>
                <c:pt idx="3">
                  <c:v>0.12529999999999999</c:v>
                </c:pt>
                <c:pt idx="4">
                  <c:v>0.12520000000000001</c:v>
                </c:pt>
                <c:pt idx="5">
                  <c:v>0.125</c:v>
                </c:pt>
                <c:pt idx="6">
                  <c:v>0.12429999999999999</c:v>
                </c:pt>
                <c:pt idx="7">
                  <c:v>0.1255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DC-4DCE-947C-258C9DFF3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('Warnsdorf Obfuscated'!$C$9:$F$9,'Warnsdorf Obfuscated'!$H$9:$J$9)</c:f>
                <c:numCache>
                  <c:formatCode>General</c:formatCode>
                  <c:ptCount val="7"/>
                  <c:pt idx="0">
                    <c:v>7.7000000000000002E-3</c:v>
                  </c:pt>
                  <c:pt idx="1">
                    <c:v>6.7999999999999996E-3</c:v>
                  </c:pt>
                  <c:pt idx="2">
                    <c:v>7.3000000000000001E-3</c:v>
                  </c:pt>
                  <c:pt idx="3">
                    <c:v>7.0000000000000001E-3</c:v>
                  </c:pt>
                  <c:pt idx="4">
                    <c:v>6.7999999999999996E-3</c:v>
                  </c:pt>
                  <c:pt idx="5">
                    <c:v>7.3000000000000001E-3</c:v>
                  </c:pt>
                  <c:pt idx="6">
                    <c:v>6.7999999999999996E-3</c:v>
                  </c:pt>
                </c:numCache>
              </c:numRef>
            </c:plus>
            <c:minus>
              <c:numRef>
                <c:f>('Warnsdorf Obfuscated'!$C$9:$F$9,'Warnsdorf Obfuscated'!$H$9:$J$9)</c:f>
                <c:numCache>
                  <c:formatCode>General</c:formatCode>
                  <c:ptCount val="7"/>
                  <c:pt idx="0">
                    <c:v>7.7000000000000002E-3</c:v>
                  </c:pt>
                  <c:pt idx="1">
                    <c:v>6.7999999999999996E-3</c:v>
                  </c:pt>
                  <c:pt idx="2">
                    <c:v>7.3000000000000001E-3</c:v>
                  </c:pt>
                  <c:pt idx="3">
                    <c:v>7.0000000000000001E-3</c:v>
                  </c:pt>
                  <c:pt idx="4">
                    <c:v>6.7999999999999996E-3</c:v>
                  </c:pt>
                  <c:pt idx="5">
                    <c:v>7.3000000000000001E-3</c:v>
                  </c:pt>
                  <c:pt idx="6">
                    <c:v>6.7999999999999996E-3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('Warnsdorf Obfuscated'!$C$7:$F$7,'Warnsdorf Obfuscated'!$H$7:$J$7)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('Warnsdorf Obfuscated'!$C$8:$F$8,'Warnsdorf Obfuscated'!$H$8:$J$8)</c:f>
              <c:numCache>
                <c:formatCode>0.0000</c:formatCode>
                <c:ptCount val="7"/>
                <c:pt idx="0">
                  <c:v>0.15579999999999999</c:v>
                </c:pt>
                <c:pt idx="1">
                  <c:v>0.1474</c:v>
                </c:pt>
                <c:pt idx="2">
                  <c:v>0.13569999999999999</c:v>
                </c:pt>
                <c:pt idx="3">
                  <c:v>0.1391</c:v>
                </c:pt>
                <c:pt idx="4">
                  <c:v>0.13900000000000001</c:v>
                </c:pt>
                <c:pt idx="5">
                  <c:v>0.13550000000000001</c:v>
                </c:pt>
                <c:pt idx="6">
                  <c:v>0.1474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2D-48D4-9416-87A4D4D48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accent6">
                <a:lumMod val="40000"/>
                <a:lumOff val="60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'Warnsdorf Obfuscated'!$C$5:$J$5</c:f>
                <c:numCache>
                  <c:formatCode>General</c:formatCode>
                  <c:ptCount val="8"/>
                  <c:pt idx="0">
                    <c:v>6.4999999999999997E-3</c:v>
                  </c:pt>
                  <c:pt idx="1">
                    <c:v>6.7000000000000002E-3</c:v>
                  </c:pt>
                  <c:pt idx="2">
                    <c:v>6.6E-3</c:v>
                  </c:pt>
                  <c:pt idx="3">
                    <c:v>6.4999999999999997E-3</c:v>
                  </c:pt>
                  <c:pt idx="4">
                    <c:v>6.7000000000000002E-3</c:v>
                  </c:pt>
                  <c:pt idx="5">
                    <c:v>6.6E-3</c:v>
                  </c:pt>
                  <c:pt idx="6">
                    <c:v>6.4999999999999997E-3</c:v>
                  </c:pt>
                  <c:pt idx="7">
                    <c:v>6.3E-3</c:v>
                  </c:pt>
                </c:numCache>
              </c:numRef>
            </c:plus>
            <c:minus>
              <c:numRef>
                <c:f>'Warnsdorf Obfuscated'!$C$5:$J$5</c:f>
                <c:numCache>
                  <c:formatCode>General</c:formatCode>
                  <c:ptCount val="8"/>
                  <c:pt idx="0">
                    <c:v>6.4999999999999997E-3</c:v>
                  </c:pt>
                  <c:pt idx="1">
                    <c:v>6.7000000000000002E-3</c:v>
                  </c:pt>
                  <c:pt idx="2">
                    <c:v>6.6E-3</c:v>
                  </c:pt>
                  <c:pt idx="3">
                    <c:v>6.4999999999999997E-3</c:v>
                  </c:pt>
                  <c:pt idx="4">
                    <c:v>6.7000000000000002E-3</c:v>
                  </c:pt>
                  <c:pt idx="5">
                    <c:v>6.6E-3</c:v>
                  </c:pt>
                  <c:pt idx="6">
                    <c:v>6.4999999999999997E-3</c:v>
                  </c:pt>
                  <c:pt idx="7">
                    <c:v>6.3E-3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'Warnsdorf Obfuscated'!$C$3:$J$3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'Warnsdorf Obfuscated'!$C$4:$J$4</c:f>
              <c:numCache>
                <c:formatCode>0.0000</c:formatCode>
                <c:ptCount val="8"/>
                <c:pt idx="0">
                  <c:v>0.12529999999999999</c:v>
                </c:pt>
                <c:pt idx="1">
                  <c:v>0.12470000000000001</c:v>
                </c:pt>
                <c:pt idx="2">
                  <c:v>0.12470000000000001</c:v>
                </c:pt>
                <c:pt idx="3">
                  <c:v>0.12529999999999999</c:v>
                </c:pt>
                <c:pt idx="4">
                  <c:v>0.12520000000000001</c:v>
                </c:pt>
                <c:pt idx="5">
                  <c:v>0.125</c:v>
                </c:pt>
                <c:pt idx="6">
                  <c:v>0.12429999999999999</c:v>
                </c:pt>
                <c:pt idx="7">
                  <c:v>0.1255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69-428C-8B3E-5D81D68DA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</a:t>
                </a:r>
              </a:p>
            </c:rich>
          </c:tx>
          <c:layout>
            <c:manualLayout>
              <c:xMode val="edge"/>
              <c:yMode val="edge"/>
              <c:x val="0.54148360531020578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Mean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('Takefuji-Lee Tour'!$C$9:$F$9,'Takefuji-Lee Tour'!$H$9:$J$9)</c:f>
                <c:numCache>
                  <c:formatCode>General</c:formatCode>
                  <c:ptCount val="7"/>
                  <c:pt idx="0">
                    <c:v>8.2000000000000007E-3</c:v>
                  </c:pt>
                  <c:pt idx="1">
                    <c:v>8.6999999999999994E-3</c:v>
                  </c:pt>
                  <c:pt idx="2">
                    <c:v>9.2999999999999992E-3</c:v>
                  </c:pt>
                  <c:pt idx="3">
                    <c:v>8.6999999999999994E-3</c:v>
                  </c:pt>
                  <c:pt idx="4">
                    <c:v>8.9999999999999993E-3</c:v>
                  </c:pt>
                  <c:pt idx="5">
                    <c:v>8.5000000000000006E-3</c:v>
                  </c:pt>
                  <c:pt idx="6">
                    <c:v>8.6E-3</c:v>
                  </c:pt>
                </c:numCache>
              </c:numRef>
            </c:plus>
            <c:minus>
              <c:numRef>
                <c:f>('Takefuji-Lee Tour'!$C$9:$F$9,'Takefuji-Lee Tour'!$H$9:$J$9)</c:f>
                <c:numCache>
                  <c:formatCode>General</c:formatCode>
                  <c:ptCount val="7"/>
                  <c:pt idx="0">
                    <c:v>8.2000000000000007E-3</c:v>
                  </c:pt>
                  <c:pt idx="1">
                    <c:v>8.6999999999999994E-3</c:v>
                  </c:pt>
                  <c:pt idx="2">
                    <c:v>9.2999999999999992E-3</c:v>
                  </c:pt>
                  <c:pt idx="3">
                    <c:v>8.6999999999999994E-3</c:v>
                  </c:pt>
                  <c:pt idx="4">
                    <c:v>8.9999999999999993E-3</c:v>
                  </c:pt>
                  <c:pt idx="5">
                    <c:v>8.5000000000000006E-3</c:v>
                  </c:pt>
                  <c:pt idx="6">
                    <c:v>8.6E-3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('Takefuji-Lee Tour'!$C$7:$F$7,'Takefuji-Lee Tour'!$H$7:$J$7)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('Takefuji-Lee Tour'!$C$8:$F$8,'Takefuji-Lee Tour'!$H$8:$J$8)</c:f>
              <c:numCache>
                <c:formatCode>0.0000</c:formatCode>
                <c:ptCount val="7"/>
                <c:pt idx="0">
                  <c:v>0.129</c:v>
                </c:pt>
                <c:pt idx="1">
                  <c:v>0.14990000000000001</c:v>
                </c:pt>
                <c:pt idx="2">
                  <c:v>0.14099999999999999</c:v>
                </c:pt>
                <c:pt idx="3">
                  <c:v>0.14599999999999999</c:v>
                </c:pt>
                <c:pt idx="4">
                  <c:v>0.14399999999999999</c:v>
                </c:pt>
                <c:pt idx="5">
                  <c:v>0.14030000000000001</c:v>
                </c:pt>
                <c:pt idx="6">
                  <c:v>0.14979999999999999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8-43E2-9D2F-F8C8A6635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67767280"/>
        <c:axId val="267770560"/>
      </c:barChart>
      <c:catAx>
        <c:axId val="267767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t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Move</a:t>
                </a:r>
              </a:p>
            </c:rich>
          </c:tx>
          <c:layout>
            <c:manualLayout>
              <c:xMode val="edge"/>
              <c:yMode val="edge"/>
              <c:x val="0.43038122352182356"/>
              <c:y val="0.76693642461359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t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70560"/>
        <c:crosses val="autoZero"/>
        <c:auto val="1"/>
        <c:lblAlgn val="ctr"/>
        <c:lblOffset val="0"/>
        <c:noMultiLvlLbl val="0"/>
      </c:catAx>
      <c:valAx>
        <c:axId val="267770560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767280"/>
        <c:crosses val="autoZero"/>
        <c:crossBetween val="between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4" Type="http://schemas.openxmlformats.org/officeDocument/2006/relationships/chart" Target="../charts/chart4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4" Type="http://schemas.openxmlformats.org/officeDocument/2006/relationships/chart" Target="../charts/chart3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4" Type="http://schemas.openxmlformats.org/officeDocument/2006/relationships/chart" Target="../charts/chart3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545964</xdr:colOff>
      <xdr:row>10</xdr:row>
      <xdr:rowOff>138013</xdr:rowOff>
    </xdr:from>
    <xdr:to>
      <xdr:col>7</xdr:col>
      <xdr:colOff>555639</xdr:colOff>
      <xdr:row>19</xdr:row>
      <xdr:rowOff>141078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173560</xdr:colOff>
      <xdr:row>10</xdr:row>
      <xdr:rowOff>98312</xdr:rowOff>
    </xdr:from>
    <xdr:to>
      <xdr:col>4</xdr:col>
      <xdr:colOff>357767</xdr:colOff>
      <xdr:row>19</xdr:row>
      <xdr:rowOff>101922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372404</xdr:colOff>
      <xdr:row>22</xdr:row>
      <xdr:rowOff>39701</xdr:rowOff>
    </xdr:from>
    <xdr:to>
      <xdr:col>7</xdr:col>
      <xdr:colOff>382079</xdr:colOff>
      <xdr:row>31</xdr:row>
      <xdr:rowOff>42766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22</xdr:row>
      <xdr:rowOff>0</xdr:rowOff>
    </xdr:from>
    <xdr:to>
      <xdr:col>4</xdr:col>
      <xdr:colOff>184207</xdr:colOff>
      <xdr:row>31</xdr:row>
      <xdr:rowOff>3610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576444</xdr:colOff>
      <xdr:row>11</xdr:row>
      <xdr:rowOff>50383</xdr:rowOff>
    </xdr:from>
    <xdr:to>
      <xdr:col>7</xdr:col>
      <xdr:colOff>586119</xdr:colOff>
      <xdr:row>20</xdr:row>
      <xdr:rowOff>53448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74500</xdr:colOff>
      <xdr:row>11</xdr:row>
      <xdr:rowOff>18302</xdr:rowOff>
    </xdr:from>
    <xdr:to>
      <xdr:col>4</xdr:col>
      <xdr:colOff>258707</xdr:colOff>
      <xdr:row>20</xdr:row>
      <xdr:rowOff>21912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559094</xdr:colOff>
      <xdr:row>21</xdr:row>
      <xdr:rowOff>70181</xdr:rowOff>
    </xdr:from>
    <xdr:to>
      <xdr:col>7</xdr:col>
      <xdr:colOff>568769</xdr:colOff>
      <xdr:row>30</xdr:row>
      <xdr:rowOff>73246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57150</xdr:colOff>
      <xdr:row>21</xdr:row>
      <xdr:rowOff>38100</xdr:rowOff>
    </xdr:from>
    <xdr:to>
      <xdr:col>4</xdr:col>
      <xdr:colOff>241357</xdr:colOff>
      <xdr:row>30</xdr:row>
      <xdr:rowOff>41710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576444</xdr:colOff>
      <xdr:row>11</xdr:row>
      <xdr:rowOff>50383</xdr:rowOff>
    </xdr:from>
    <xdr:to>
      <xdr:col>7</xdr:col>
      <xdr:colOff>586119</xdr:colOff>
      <xdr:row>20</xdr:row>
      <xdr:rowOff>53448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74500</xdr:colOff>
      <xdr:row>11</xdr:row>
      <xdr:rowOff>18302</xdr:rowOff>
    </xdr:from>
    <xdr:to>
      <xdr:col>4</xdr:col>
      <xdr:colOff>258707</xdr:colOff>
      <xdr:row>20</xdr:row>
      <xdr:rowOff>21912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513374</xdr:colOff>
      <xdr:row>21</xdr:row>
      <xdr:rowOff>100661</xdr:rowOff>
    </xdr:from>
    <xdr:to>
      <xdr:col>7</xdr:col>
      <xdr:colOff>523049</xdr:colOff>
      <xdr:row>30</xdr:row>
      <xdr:rowOff>103726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11430</xdr:colOff>
      <xdr:row>21</xdr:row>
      <xdr:rowOff>68580</xdr:rowOff>
    </xdr:from>
    <xdr:to>
      <xdr:col>4</xdr:col>
      <xdr:colOff>195637</xdr:colOff>
      <xdr:row>30</xdr:row>
      <xdr:rowOff>72190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545964</xdr:colOff>
      <xdr:row>10</xdr:row>
      <xdr:rowOff>138013</xdr:rowOff>
    </xdr:from>
    <xdr:to>
      <xdr:col>7</xdr:col>
      <xdr:colOff>555639</xdr:colOff>
      <xdr:row>19</xdr:row>
      <xdr:rowOff>141078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173560</xdr:colOff>
      <xdr:row>10</xdr:row>
      <xdr:rowOff>98312</xdr:rowOff>
    </xdr:from>
    <xdr:to>
      <xdr:col>4</xdr:col>
      <xdr:colOff>357767</xdr:colOff>
      <xdr:row>19</xdr:row>
      <xdr:rowOff>101922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505754</xdr:colOff>
      <xdr:row>20</xdr:row>
      <xdr:rowOff>85421</xdr:rowOff>
    </xdr:from>
    <xdr:to>
      <xdr:col>7</xdr:col>
      <xdr:colOff>515429</xdr:colOff>
      <xdr:row>29</xdr:row>
      <xdr:rowOff>88486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140970</xdr:colOff>
      <xdr:row>20</xdr:row>
      <xdr:rowOff>64770</xdr:rowOff>
    </xdr:from>
    <xdr:to>
      <xdr:col>4</xdr:col>
      <xdr:colOff>325177</xdr:colOff>
      <xdr:row>29</xdr:row>
      <xdr:rowOff>68380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545964</xdr:colOff>
      <xdr:row>10</xdr:row>
      <xdr:rowOff>138013</xdr:rowOff>
    </xdr:from>
    <xdr:to>
      <xdr:col>7</xdr:col>
      <xdr:colOff>555639</xdr:colOff>
      <xdr:row>19</xdr:row>
      <xdr:rowOff>141078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173560</xdr:colOff>
      <xdr:row>10</xdr:row>
      <xdr:rowOff>98312</xdr:rowOff>
    </xdr:from>
    <xdr:to>
      <xdr:col>4</xdr:col>
      <xdr:colOff>357767</xdr:colOff>
      <xdr:row>19</xdr:row>
      <xdr:rowOff>101922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505754</xdr:colOff>
      <xdr:row>20</xdr:row>
      <xdr:rowOff>85421</xdr:rowOff>
    </xdr:from>
    <xdr:to>
      <xdr:col>7</xdr:col>
      <xdr:colOff>515429</xdr:colOff>
      <xdr:row>29</xdr:row>
      <xdr:rowOff>88486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140970</xdr:colOff>
      <xdr:row>20</xdr:row>
      <xdr:rowOff>64770</xdr:rowOff>
    </xdr:from>
    <xdr:to>
      <xdr:col>4</xdr:col>
      <xdr:colOff>325177</xdr:colOff>
      <xdr:row>29</xdr:row>
      <xdr:rowOff>68380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545964</xdr:colOff>
      <xdr:row>10</xdr:row>
      <xdr:rowOff>138013</xdr:rowOff>
    </xdr:from>
    <xdr:to>
      <xdr:col>7</xdr:col>
      <xdr:colOff>555639</xdr:colOff>
      <xdr:row>19</xdr:row>
      <xdr:rowOff>141078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173560</xdr:colOff>
      <xdr:row>10</xdr:row>
      <xdr:rowOff>98312</xdr:rowOff>
    </xdr:from>
    <xdr:to>
      <xdr:col>4</xdr:col>
      <xdr:colOff>357767</xdr:colOff>
      <xdr:row>19</xdr:row>
      <xdr:rowOff>101922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505754</xdr:colOff>
      <xdr:row>20</xdr:row>
      <xdr:rowOff>85421</xdr:rowOff>
    </xdr:from>
    <xdr:to>
      <xdr:col>7</xdr:col>
      <xdr:colOff>515429</xdr:colOff>
      <xdr:row>29</xdr:row>
      <xdr:rowOff>88486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140970</xdr:colOff>
      <xdr:row>20</xdr:row>
      <xdr:rowOff>64770</xdr:rowOff>
    </xdr:from>
    <xdr:to>
      <xdr:col>4</xdr:col>
      <xdr:colOff>325177</xdr:colOff>
      <xdr:row>29</xdr:row>
      <xdr:rowOff>68380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545964</xdr:colOff>
      <xdr:row>10</xdr:row>
      <xdr:rowOff>138013</xdr:rowOff>
    </xdr:from>
    <xdr:to>
      <xdr:col>7</xdr:col>
      <xdr:colOff>555639</xdr:colOff>
      <xdr:row>19</xdr:row>
      <xdr:rowOff>141078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173560</xdr:colOff>
      <xdr:row>10</xdr:row>
      <xdr:rowOff>98312</xdr:rowOff>
    </xdr:from>
    <xdr:to>
      <xdr:col>4</xdr:col>
      <xdr:colOff>357767</xdr:colOff>
      <xdr:row>19</xdr:row>
      <xdr:rowOff>101922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505754</xdr:colOff>
      <xdr:row>20</xdr:row>
      <xdr:rowOff>85421</xdr:rowOff>
    </xdr:from>
    <xdr:to>
      <xdr:col>7</xdr:col>
      <xdr:colOff>515429</xdr:colOff>
      <xdr:row>29</xdr:row>
      <xdr:rowOff>88486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140970</xdr:colOff>
      <xdr:row>20</xdr:row>
      <xdr:rowOff>64770</xdr:rowOff>
    </xdr:from>
    <xdr:to>
      <xdr:col>4</xdr:col>
      <xdr:colOff>325177</xdr:colOff>
      <xdr:row>29</xdr:row>
      <xdr:rowOff>68380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576444</xdr:colOff>
      <xdr:row>11</xdr:row>
      <xdr:rowOff>50383</xdr:rowOff>
    </xdr:from>
    <xdr:to>
      <xdr:col>7</xdr:col>
      <xdr:colOff>586119</xdr:colOff>
      <xdr:row>20</xdr:row>
      <xdr:rowOff>53448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74500</xdr:colOff>
      <xdr:row>11</xdr:row>
      <xdr:rowOff>18302</xdr:rowOff>
    </xdr:from>
    <xdr:to>
      <xdr:col>4</xdr:col>
      <xdr:colOff>258707</xdr:colOff>
      <xdr:row>20</xdr:row>
      <xdr:rowOff>21912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559094</xdr:colOff>
      <xdr:row>21</xdr:row>
      <xdr:rowOff>70181</xdr:rowOff>
    </xdr:from>
    <xdr:to>
      <xdr:col>7</xdr:col>
      <xdr:colOff>568769</xdr:colOff>
      <xdr:row>30</xdr:row>
      <xdr:rowOff>73246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57150</xdr:colOff>
      <xdr:row>21</xdr:row>
      <xdr:rowOff>38100</xdr:rowOff>
    </xdr:from>
    <xdr:to>
      <xdr:col>4</xdr:col>
      <xdr:colOff>241357</xdr:colOff>
      <xdr:row>30</xdr:row>
      <xdr:rowOff>41710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576444</xdr:colOff>
      <xdr:row>11</xdr:row>
      <xdr:rowOff>50383</xdr:rowOff>
    </xdr:from>
    <xdr:to>
      <xdr:col>7</xdr:col>
      <xdr:colOff>586119</xdr:colOff>
      <xdr:row>20</xdr:row>
      <xdr:rowOff>53448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74500</xdr:colOff>
      <xdr:row>11</xdr:row>
      <xdr:rowOff>18302</xdr:rowOff>
    </xdr:from>
    <xdr:to>
      <xdr:col>4</xdr:col>
      <xdr:colOff>258707</xdr:colOff>
      <xdr:row>20</xdr:row>
      <xdr:rowOff>21912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513374</xdr:colOff>
      <xdr:row>21</xdr:row>
      <xdr:rowOff>100661</xdr:rowOff>
    </xdr:from>
    <xdr:to>
      <xdr:col>7</xdr:col>
      <xdr:colOff>523049</xdr:colOff>
      <xdr:row>30</xdr:row>
      <xdr:rowOff>103726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11430</xdr:colOff>
      <xdr:row>21</xdr:row>
      <xdr:rowOff>68580</xdr:rowOff>
    </xdr:from>
    <xdr:to>
      <xdr:col>4</xdr:col>
      <xdr:colOff>195637</xdr:colOff>
      <xdr:row>30</xdr:row>
      <xdr:rowOff>72190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576444</xdr:colOff>
      <xdr:row>11</xdr:row>
      <xdr:rowOff>50383</xdr:rowOff>
    </xdr:from>
    <xdr:to>
      <xdr:col>7</xdr:col>
      <xdr:colOff>586119</xdr:colOff>
      <xdr:row>20</xdr:row>
      <xdr:rowOff>53448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74500</xdr:colOff>
      <xdr:row>11</xdr:row>
      <xdr:rowOff>18302</xdr:rowOff>
    </xdr:from>
    <xdr:to>
      <xdr:col>4</xdr:col>
      <xdr:colOff>258707</xdr:colOff>
      <xdr:row>20</xdr:row>
      <xdr:rowOff>21912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559094</xdr:colOff>
      <xdr:row>21</xdr:row>
      <xdr:rowOff>70181</xdr:rowOff>
    </xdr:from>
    <xdr:to>
      <xdr:col>7</xdr:col>
      <xdr:colOff>568769</xdr:colOff>
      <xdr:row>30</xdr:row>
      <xdr:rowOff>73246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57150</xdr:colOff>
      <xdr:row>21</xdr:row>
      <xdr:rowOff>38100</xdr:rowOff>
    </xdr:from>
    <xdr:to>
      <xdr:col>4</xdr:col>
      <xdr:colOff>241357</xdr:colOff>
      <xdr:row>30</xdr:row>
      <xdr:rowOff>41710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9"/>
  <sheetViews>
    <sheetView showGridLines="0" zoomScaleNormal="100" workbookViewId="0">
      <selection activeCell="M31" sqref="M31"/>
    </sheetView>
  </sheetViews>
  <sheetFormatPr defaultRowHeight="15" x14ac:dyDescent="0.25"/>
  <cols>
    <col min="1" max="1" width="6.7109375" customWidth="1"/>
    <col min="11" max="11" width="3.85546875" customWidth="1"/>
    <col min="16" max="16" width="2.5703125" customWidth="1"/>
    <col min="17" max="17" width="5.5703125" bestFit="1" customWidth="1"/>
  </cols>
  <sheetData>
    <row r="1" spans="1:17" ht="18.75" x14ac:dyDescent="0.3">
      <c r="A1" s="11" t="s">
        <v>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7" x14ac:dyDescent="0.25">
      <c r="B3" s="2" t="s">
        <v>0</v>
      </c>
      <c r="C3" s="2">
        <v>0</v>
      </c>
      <c r="D3" s="2">
        <f t="shared" ref="D3:J3" si="0">C3+1</f>
        <v>1</v>
      </c>
      <c r="E3" s="2">
        <f t="shared" si="0"/>
        <v>2</v>
      </c>
      <c r="F3" s="2">
        <f t="shared" si="0"/>
        <v>3</v>
      </c>
      <c r="G3" s="2">
        <f t="shared" si="0"/>
        <v>4</v>
      </c>
      <c r="H3" s="2">
        <f t="shared" si="0"/>
        <v>5</v>
      </c>
      <c r="I3" s="2">
        <f t="shared" si="0"/>
        <v>6</v>
      </c>
      <c r="J3" s="2">
        <f t="shared" si="0"/>
        <v>7</v>
      </c>
      <c r="L3" s="2" t="s">
        <v>4</v>
      </c>
      <c r="M3" s="2" t="s">
        <v>1</v>
      </c>
      <c r="N3" s="2" t="s">
        <v>5</v>
      </c>
      <c r="O3" s="2" t="s">
        <v>0</v>
      </c>
      <c r="Q3" s="2" t="s">
        <v>6</v>
      </c>
    </row>
    <row r="4" spans="1:17" x14ac:dyDescent="0.25">
      <c r="B4" s="3" t="s">
        <v>1</v>
      </c>
      <c r="C4" s="8">
        <v>0.1244</v>
      </c>
      <c r="D4" s="8">
        <v>0.1241</v>
      </c>
      <c r="E4" s="8">
        <v>0.12540000000000001</v>
      </c>
      <c r="F4" s="8">
        <v>0.12609999999999999</v>
      </c>
      <c r="G4" s="8">
        <v>0.1244</v>
      </c>
      <c r="H4" s="8">
        <v>0.1241</v>
      </c>
      <c r="I4" s="8">
        <v>0.12520000000000001</v>
      </c>
      <c r="J4" s="8">
        <v>0.1263</v>
      </c>
      <c r="L4" s="8">
        <f>MIN(C4:J4)</f>
        <v>0.1241</v>
      </c>
      <c r="M4" s="8">
        <f>AVERAGE(C4:J4)</f>
        <v>0.12499999999999999</v>
      </c>
      <c r="N4" s="8">
        <f>MAX(C4:J4)</f>
        <v>0.1263</v>
      </c>
      <c r="O4" s="3" t="s">
        <v>1</v>
      </c>
      <c r="Q4" s="5">
        <f>SUM($C4:$J4)</f>
        <v>0.99999999999999989</v>
      </c>
    </row>
    <row r="5" spans="1:17" x14ac:dyDescent="0.25">
      <c r="B5" s="3" t="s">
        <v>9</v>
      </c>
      <c r="C5" s="8">
        <v>2.2100000000000002E-2</v>
      </c>
      <c r="D5" s="8">
        <v>2.0899999999999998E-2</v>
      </c>
      <c r="E5" s="8">
        <v>2.1600000000000001E-2</v>
      </c>
      <c r="F5" s="8">
        <v>2.2100000000000002E-2</v>
      </c>
      <c r="G5" s="8">
        <v>2.2100000000000002E-2</v>
      </c>
      <c r="H5" s="8">
        <v>2.07E-2</v>
      </c>
      <c r="I5" s="8">
        <v>2.1899999999999999E-2</v>
      </c>
      <c r="J5" s="8">
        <v>2.2100000000000002E-2</v>
      </c>
      <c r="L5" s="8">
        <f>MIN(C5:J5)</f>
        <v>2.07E-2</v>
      </c>
      <c r="M5" s="8">
        <f>AVERAGE(C5:J5)</f>
        <v>2.1687500000000002E-2</v>
      </c>
      <c r="N5" s="8">
        <f>MAX(C5:J5)</f>
        <v>2.2100000000000002E-2</v>
      </c>
      <c r="O5" s="3" t="s">
        <v>2</v>
      </c>
      <c r="Q5" s="5"/>
    </row>
    <row r="6" spans="1:17" x14ac:dyDescent="0.25">
      <c r="Q6" s="1"/>
    </row>
    <row r="7" spans="1:17" x14ac:dyDescent="0.25">
      <c r="B7" s="2" t="s">
        <v>3</v>
      </c>
      <c r="C7" s="2">
        <v>0</v>
      </c>
      <c r="D7" s="2">
        <f t="shared" ref="D7:J7" si="1">C7+1</f>
        <v>1</v>
      </c>
      <c r="E7" s="2">
        <f t="shared" si="1"/>
        <v>2</v>
      </c>
      <c r="F7" s="2">
        <f t="shared" si="1"/>
        <v>3</v>
      </c>
      <c r="G7" s="2">
        <f t="shared" si="1"/>
        <v>4</v>
      </c>
      <c r="H7" s="2">
        <f t="shared" si="1"/>
        <v>5</v>
      </c>
      <c r="I7" s="2">
        <f t="shared" si="1"/>
        <v>6</v>
      </c>
      <c r="J7" s="2">
        <f t="shared" si="1"/>
        <v>7</v>
      </c>
      <c r="L7" s="2" t="s">
        <v>4</v>
      </c>
      <c r="M7" s="2" t="s">
        <v>1</v>
      </c>
      <c r="N7" s="2" t="s">
        <v>5</v>
      </c>
      <c r="O7" s="2" t="s">
        <v>3</v>
      </c>
      <c r="Q7" s="2" t="s">
        <v>6</v>
      </c>
    </row>
    <row r="8" spans="1:17" x14ac:dyDescent="0.25">
      <c r="B8" s="4" t="s">
        <v>1</v>
      </c>
      <c r="C8" s="9">
        <v>0.27229999999999999</v>
      </c>
      <c r="D8" s="9">
        <v>0.14510000000000001</v>
      </c>
      <c r="E8" s="9">
        <v>8.9700000000000002E-2</v>
      </c>
      <c r="F8" s="9">
        <v>0.129</v>
      </c>
      <c r="G8" s="10">
        <v>0</v>
      </c>
      <c r="H8" s="9">
        <v>0.129</v>
      </c>
      <c r="I8" s="9">
        <v>8.9800000000000005E-2</v>
      </c>
      <c r="J8" s="9">
        <v>0.14499999999999999</v>
      </c>
      <c r="L8" s="9">
        <f>MIN(C8:F8,H8:J8)</f>
        <v>8.9700000000000002E-2</v>
      </c>
      <c r="M8" s="9">
        <f>AVERAGE(C8:F8,H8:J8)</f>
        <v>0.14284285714285713</v>
      </c>
      <c r="N8" s="9">
        <f>MAX(C8:F8,H8:J8)</f>
        <v>0.27229999999999999</v>
      </c>
      <c r="O8" s="4" t="s">
        <v>1</v>
      </c>
      <c r="Q8" s="5">
        <f>SUM($C8:$J8)</f>
        <v>0.99990000000000001</v>
      </c>
    </row>
    <row r="9" spans="1:17" x14ac:dyDescent="0.25">
      <c r="B9" s="4" t="s">
        <v>9</v>
      </c>
      <c r="C9" s="9">
        <v>2.0199999999999999E-2</v>
      </c>
      <c r="D9" s="9">
        <v>6.1999999999999998E-3</v>
      </c>
      <c r="E9" s="9">
        <v>7.9000000000000008E-3</v>
      </c>
      <c r="F9" s="9">
        <v>7.1999999999999998E-3</v>
      </c>
      <c r="G9" s="10">
        <v>0</v>
      </c>
      <c r="H9" s="9">
        <v>7.1999999999999998E-3</v>
      </c>
      <c r="I9" s="9">
        <v>8.0999999999999996E-3</v>
      </c>
      <c r="J9" s="9">
        <v>6.4999999999999997E-3</v>
      </c>
      <c r="L9" s="9">
        <f>MIN(C9:F9,H9:J9)</f>
        <v>6.1999999999999998E-3</v>
      </c>
      <c r="M9" s="9">
        <f>AVERAGE(C9:F9,H9:J9)</f>
        <v>9.0428571428571424E-3</v>
      </c>
      <c r="N9" s="9">
        <f>MAX(C9:F9,H9:J9)</f>
        <v>2.0199999999999999E-2</v>
      </c>
      <c r="O9" s="4" t="s">
        <v>2</v>
      </c>
      <c r="Q9" s="6"/>
    </row>
  </sheetData>
  <mergeCells count="1">
    <mergeCell ref="A1:L1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9"/>
  <sheetViews>
    <sheetView showGridLines="0" zoomScaleNormal="100" workbookViewId="0">
      <selection activeCell="C8" sqref="C8:J8"/>
    </sheetView>
  </sheetViews>
  <sheetFormatPr defaultRowHeight="15" x14ac:dyDescent="0.25"/>
  <cols>
    <col min="1" max="1" width="6.7109375" customWidth="1"/>
    <col min="11" max="11" width="3.85546875" customWidth="1"/>
    <col min="16" max="16" width="2.5703125" customWidth="1"/>
    <col min="17" max="17" width="5.5703125" bestFit="1" customWidth="1"/>
  </cols>
  <sheetData>
    <row r="1" spans="1:17" ht="18.75" x14ac:dyDescent="0.3">
      <c r="A1" s="11" t="s">
        <v>17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7" x14ac:dyDescent="0.25">
      <c r="B3" s="2" t="s">
        <v>0</v>
      </c>
      <c r="C3" s="2">
        <v>0</v>
      </c>
      <c r="D3" s="2">
        <f t="shared" ref="D3:J3" si="0">C3+1</f>
        <v>1</v>
      </c>
      <c r="E3" s="2">
        <f t="shared" si="0"/>
        <v>2</v>
      </c>
      <c r="F3" s="2">
        <f t="shared" si="0"/>
        <v>3</v>
      </c>
      <c r="G3" s="2">
        <f t="shared" si="0"/>
        <v>4</v>
      </c>
      <c r="H3" s="2">
        <f t="shared" si="0"/>
        <v>5</v>
      </c>
      <c r="I3" s="2">
        <f t="shared" si="0"/>
        <v>6</v>
      </c>
      <c r="J3" s="2">
        <f t="shared" si="0"/>
        <v>7</v>
      </c>
      <c r="L3" s="2" t="s">
        <v>4</v>
      </c>
      <c r="M3" s="2" t="s">
        <v>1</v>
      </c>
      <c r="N3" s="2" t="s">
        <v>5</v>
      </c>
      <c r="O3" s="2" t="s">
        <v>0</v>
      </c>
      <c r="Q3" s="2" t="s">
        <v>6</v>
      </c>
    </row>
    <row r="4" spans="1:17" x14ac:dyDescent="0.25">
      <c r="B4" s="3" t="s">
        <v>1</v>
      </c>
      <c r="C4" s="8">
        <v>0.1249</v>
      </c>
      <c r="D4" s="8">
        <v>0.12479999999999999</v>
      </c>
      <c r="E4" s="8">
        <v>0.125</v>
      </c>
      <c r="F4" s="8">
        <v>0.12509999999999999</v>
      </c>
      <c r="G4" s="8">
        <v>0.12520000000000001</v>
      </c>
      <c r="H4" s="8">
        <v>0.1249</v>
      </c>
      <c r="I4" s="8">
        <v>0.1245</v>
      </c>
      <c r="J4" s="8">
        <v>0.12559999999999999</v>
      </c>
      <c r="L4" s="8">
        <f>MIN(C4:J4)</f>
        <v>0.1245</v>
      </c>
      <c r="M4" s="8">
        <f>AVERAGE(C4:J4)</f>
        <v>0.125</v>
      </c>
      <c r="N4" s="8">
        <f>MAX(C4:J4)</f>
        <v>0.12559999999999999</v>
      </c>
      <c r="O4" s="3" t="s">
        <v>1</v>
      </c>
      <c r="Q4" s="5">
        <f>SUM($C4:$J4)</f>
        <v>1</v>
      </c>
    </row>
    <row r="5" spans="1:17" x14ac:dyDescent="0.25">
      <c r="B5" s="3" t="s">
        <v>2</v>
      </c>
      <c r="C5" s="8">
        <v>6.6E-3</v>
      </c>
      <c r="D5" s="8">
        <v>6.6E-3</v>
      </c>
      <c r="E5" s="8">
        <v>6.6E-3</v>
      </c>
      <c r="F5" s="8">
        <v>6.4999999999999997E-3</v>
      </c>
      <c r="G5" s="8">
        <v>6.7000000000000002E-3</v>
      </c>
      <c r="H5" s="8">
        <v>6.4999999999999997E-3</v>
      </c>
      <c r="I5" s="8">
        <v>6.4000000000000003E-3</v>
      </c>
      <c r="J5" s="8">
        <v>6.4999999999999997E-3</v>
      </c>
      <c r="L5" s="8">
        <f>MIN(C5:J5)</f>
        <v>6.4000000000000003E-3</v>
      </c>
      <c r="M5" s="8">
        <f>AVERAGE(C5:J5)</f>
        <v>6.5499999999999994E-3</v>
      </c>
      <c r="N5" s="8">
        <f>MAX(C5:J5)</f>
        <v>6.7000000000000002E-3</v>
      </c>
      <c r="O5" s="3" t="s">
        <v>2</v>
      </c>
      <c r="Q5" s="5"/>
    </row>
    <row r="6" spans="1:17" x14ac:dyDescent="0.25">
      <c r="Q6" s="1"/>
    </row>
    <row r="7" spans="1:17" x14ac:dyDescent="0.25">
      <c r="B7" s="2" t="s">
        <v>3</v>
      </c>
      <c r="C7" s="2">
        <v>0</v>
      </c>
      <c r="D7" s="2">
        <f t="shared" ref="D7:J7" si="1">C7+1</f>
        <v>1</v>
      </c>
      <c r="E7" s="2">
        <f t="shared" si="1"/>
        <v>2</v>
      </c>
      <c r="F7" s="2">
        <f t="shared" si="1"/>
        <v>3</v>
      </c>
      <c r="G7" s="2">
        <f t="shared" si="1"/>
        <v>4</v>
      </c>
      <c r="H7" s="2">
        <f t="shared" si="1"/>
        <v>5</v>
      </c>
      <c r="I7" s="2">
        <f t="shared" si="1"/>
        <v>6</v>
      </c>
      <c r="J7" s="2">
        <f t="shared" si="1"/>
        <v>7</v>
      </c>
      <c r="L7" s="2" t="s">
        <v>4</v>
      </c>
      <c r="M7" s="2" t="s">
        <v>1</v>
      </c>
      <c r="N7" s="2" t="s">
        <v>5</v>
      </c>
      <c r="O7" s="2" t="s">
        <v>3</v>
      </c>
      <c r="Q7" s="2" t="s">
        <v>6</v>
      </c>
    </row>
    <row r="8" spans="1:17" x14ac:dyDescent="0.25">
      <c r="B8" s="4" t="s">
        <v>1</v>
      </c>
      <c r="C8" s="9">
        <v>0.1444</v>
      </c>
      <c r="D8" s="9">
        <v>0.15909999999999999</v>
      </c>
      <c r="E8" s="9">
        <v>0.13450000000000001</v>
      </c>
      <c r="F8" s="9">
        <v>0.13339999999999999</v>
      </c>
      <c r="G8" s="10">
        <v>0</v>
      </c>
      <c r="H8" s="9">
        <v>0.13389999999999999</v>
      </c>
      <c r="I8" s="9">
        <v>0.1361</v>
      </c>
      <c r="J8" s="9">
        <v>0.15870000000000001</v>
      </c>
      <c r="L8" s="9">
        <f>MIN(C8:F8,H8:J8)</f>
        <v>0.13339999999999999</v>
      </c>
      <c r="M8" s="9">
        <f>AVERAGE(C8:F8,H8:J8)</f>
        <v>0.14287142857142857</v>
      </c>
      <c r="N8" s="9">
        <f>MAX(C8:F8,H8:J8)</f>
        <v>0.15909999999999999</v>
      </c>
      <c r="O8" s="4" t="s">
        <v>1</v>
      </c>
      <c r="Q8" s="5">
        <f>SUM($C8:$J8)</f>
        <v>1.0001</v>
      </c>
    </row>
    <row r="9" spans="1:17" x14ac:dyDescent="0.25">
      <c r="B9" s="4" t="s">
        <v>2</v>
      </c>
      <c r="C9" s="9">
        <v>8.6999999999999994E-3</v>
      </c>
      <c r="D9" s="9">
        <v>8.3999999999999995E-3</v>
      </c>
      <c r="E9" s="9">
        <v>8.0000000000000002E-3</v>
      </c>
      <c r="F9" s="9">
        <v>7.3000000000000001E-3</v>
      </c>
      <c r="G9" s="10">
        <v>0</v>
      </c>
      <c r="H9" s="9">
        <v>7.4000000000000003E-3</v>
      </c>
      <c r="I9" s="9">
        <v>7.7999999999999996E-3</v>
      </c>
      <c r="J9" s="9">
        <v>8.8000000000000005E-3</v>
      </c>
      <c r="L9" s="9">
        <f>MIN(C9:F9,H9:J9)</f>
        <v>7.3000000000000001E-3</v>
      </c>
      <c r="M9" s="9">
        <f>AVERAGE(C9:F9,H9:J9)</f>
        <v>8.0571428571428582E-3</v>
      </c>
      <c r="N9" s="9">
        <f>MAX(C9:F9,H9:J9)</f>
        <v>8.8000000000000005E-3</v>
      </c>
      <c r="O9" s="4" t="s">
        <v>2</v>
      </c>
      <c r="Q9" s="6"/>
    </row>
  </sheetData>
  <mergeCells count="1">
    <mergeCell ref="A1:L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"/>
  <sheetViews>
    <sheetView showGridLines="0" zoomScaleNormal="100" workbookViewId="0">
      <selection activeCell="M30" sqref="M30"/>
    </sheetView>
  </sheetViews>
  <sheetFormatPr defaultRowHeight="15" x14ac:dyDescent="0.25"/>
  <cols>
    <col min="1" max="1" width="6.7109375" customWidth="1"/>
    <col min="11" max="11" width="3.85546875" customWidth="1"/>
    <col min="16" max="16" width="2.5703125" customWidth="1"/>
    <col min="17" max="17" width="5.5703125" bestFit="1" customWidth="1"/>
  </cols>
  <sheetData>
    <row r="1" spans="1:17" ht="18.75" x14ac:dyDescent="0.3">
      <c r="A1" s="11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7" x14ac:dyDescent="0.25">
      <c r="B3" s="2" t="s">
        <v>0</v>
      </c>
      <c r="C3" s="2">
        <v>0</v>
      </c>
      <c r="D3" s="2">
        <f t="shared" ref="D3:J3" si="0">C3+1</f>
        <v>1</v>
      </c>
      <c r="E3" s="2">
        <f t="shared" si="0"/>
        <v>2</v>
      </c>
      <c r="F3" s="2">
        <f t="shared" si="0"/>
        <v>3</v>
      </c>
      <c r="G3" s="2">
        <f t="shared" si="0"/>
        <v>4</v>
      </c>
      <c r="H3" s="2">
        <f t="shared" si="0"/>
        <v>5</v>
      </c>
      <c r="I3" s="2">
        <f t="shared" si="0"/>
        <v>6</v>
      </c>
      <c r="J3" s="2">
        <f t="shared" si="0"/>
        <v>7</v>
      </c>
      <c r="L3" s="2" t="s">
        <v>4</v>
      </c>
      <c r="M3" s="2" t="s">
        <v>1</v>
      </c>
      <c r="N3" s="2" t="s">
        <v>5</v>
      </c>
      <c r="O3" s="2" t="s">
        <v>0</v>
      </c>
      <c r="Q3" s="2" t="s">
        <v>6</v>
      </c>
    </row>
    <row r="4" spans="1:17" x14ac:dyDescent="0.25">
      <c r="B4" s="3" t="s">
        <v>1</v>
      </c>
      <c r="C4" s="8">
        <v>0.12529999999999999</v>
      </c>
      <c r="D4" s="8">
        <v>0.12470000000000001</v>
      </c>
      <c r="E4" s="8">
        <v>0.12470000000000001</v>
      </c>
      <c r="F4" s="8">
        <v>0.12529999999999999</v>
      </c>
      <c r="G4" s="8">
        <v>0.12520000000000001</v>
      </c>
      <c r="H4" s="8">
        <v>0.125</v>
      </c>
      <c r="I4" s="8">
        <v>0.12429999999999999</v>
      </c>
      <c r="J4" s="8">
        <v>0.1255</v>
      </c>
      <c r="L4" s="8">
        <f>MIN(C4:J4)</f>
        <v>0.12429999999999999</v>
      </c>
      <c r="M4" s="8">
        <f>AVERAGE(C4:J4)</f>
        <v>0.125</v>
      </c>
      <c r="N4" s="8">
        <f>MAX(C4:J4)</f>
        <v>0.1255</v>
      </c>
      <c r="O4" s="3" t="s">
        <v>1</v>
      </c>
      <c r="Q4" s="5">
        <f>SUM($C4:$J4)</f>
        <v>1</v>
      </c>
    </row>
    <row r="5" spans="1:17" x14ac:dyDescent="0.25">
      <c r="B5" s="3" t="s">
        <v>2</v>
      </c>
      <c r="C5" s="8">
        <v>6.4999999999999997E-3</v>
      </c>
      <c r="D5" s="8">
        <v>6.7000000000000002E-3</v>
      </c>
      <c r="E5" s="8">
        <v>6.6E-3</v>
      </c>
      <c r="F5" s="8">
        <v>6.4999999999999997E-3</v>
      </c>
      <c r="G5" s="8">
        <v>6.7000000000000002E-3</v>
      </c>
      <c r="H5" s="8">
        <v>6.6E-3</v>
      </c>
      <c r="I5" s="8">
        <v>6.4999999999999997E-3</v>
      </c>
      <c r="J5" s="8">
        <v>6.3E-3</v>
      </c>
      <c r="L5" s="8">
        <f>MIN(C5:J5)</f>
        <v>6.3E-3</v>
      </c>
      <c r="M5" s="8">
        <f>AVERAGE(C5:J5)</f>
        <v>6.5499999999999994E-3</v>
      </c>
      <c r="N5" s="8">
        <f>MAX(C5:J5)</f>
        <v>6.7000000000000002E-3</v>
      </c>
      <c r="O5" s="3" t="s">
        <v>2</v>
      </c>
      <c r="Q5" s="5"/>
    </row>
    <row r="6" spans="1:17" x14ac:dyDescent="0.25">
      <c r="Q6" s="1"/>
    </row>
    <row r="7" spans="1:17" x14ac:dyDescent="0.25">
      <c r="B7" s="2" t="s">
        <v>3</v>
      </c>
      <c r="C7" s="2">
        <v>0</v>
      </c>
      <c r="D7" s="2">
        <f t="shared" ref="D7:J7" si="1">C7+1</f>
        <v>1</v>
      </c>
      <c r="E7" s="2">
        <f t="shared" si="1"/>
        <v>2</v>
      </c>
      <c r="F7" s="2">
        <f t="shared" si="1"/>
        <v>3</v>
      </c>
      <c r="G7" s="2">
        <f t="shared" si="1"/>
        <v>4</v>
      </c>
      <c r="H7" s="2">
        <f t="shared" si="1"/>
        <v>5</v>
      </c>
      <c r="I7" s="2">
        <f t="shared" si="1"/>
        <v>6</v>
      </c>
      <c r="J7" s="2">
        <f t="shared" si="1"/>
        <v>7</v>
      </c>
      <c r="L7" s="2" t="s">
        <v>4</v>
      </c>
      <c r="M7" s="2" t="s">
        <v>1</v>
      </c>
      <c r="N7" s="2" t="s">
        <v>5</v>
      </c>
      <c r="O7" s="2" t="s">
        <v>3</v>
      </c>
      <c r="Q7" s="2" t="s">
        <v>6</v>
      </c>
    </row>
    <row r="8" spans="1:17" x14ac:dyDescent="0.25">
      <c r="B8" s="4" t="s">
        <v>1</v>
      </c>
      <c r="C8" s="9">
        <v>0.15579999999999999</v>
      </c>
      <c r="D8" s="9">
        <v>0.1474</v>
      </c>
      <c r="E8" s="9">
        <v>0.13569999999999999</v>
      </c>
      <c r="F8" s="9">
        <v>0.1391</v>
      </c>
      <c r="G8" s="10">
        <v>0</v>
      </c>
      <c r="H8" s="9">
        <v>0.13900000000000001</v>
      </c>
      <c r="I8" s="9">
        <v>0.13550000000000001</v>
      </c>
      <c r="J8" s="9">
        <v>0.1474</v>
      </c>
      <c r="L8" s="9">
        <f>MIN(C8:F8,H8:J8)</f>
        <v>0.13550000000000001</v>
      </c>
      <c r="M8" s="9">
        <f>AVERAGE(C8:F8,H8:J8)</f>
        <v>0.14284285714285713</v>
      </c>
      <c r="N8" s="9">
        <f>MAX(C8:F8,H8:J8)</f>
        <v>0.15579999999999999</v>
      </c>
      <c r="O8" s="4" t="s">
        <v>1</v>
      </c>
      <c r="Q8" s="5">
        <f>SUM($C8:$J8)</f>
        <v>0.99990000000000001</v>
      </c>
    </row>
    <row r="9" spans="1:17" x14ac:dyDescent="0.25">
      <c r="B9" s="4" t="s">
        <v>2</v>
      </c>
      <c r="C9" s="9">
        <v>7.7000000000000002E-3</v>
      </c>
      <c r="D9" s="9">
        <v>6.7999999999999996E-3</v>
      </c>
      <c r="E9" s="9">
        <v>7.3000000000000001E-3</v>
      </c>
      <c r="F9" s="9">
        <v>7.0000000000000001E-3</v>
      </c>
      <c r="G9" s="10">
        <v>0</v>
      </c>
      <c r="H9" s="9">
        <v>6.7999999999999996E-3</v>
      </c>
      <c r="I9" s="9">
        <v>7.3000000000000001E-3</v>
      </c>
      <c r="J9" s="9">
        <v>6.7999999999999996E-3</v>
      </c>
      <c r="L9" s="9">
        <f>MIN(C9:F9,H9:J9)</f>
        <v>6.7999999999999996E-3</v>
      </c>
      <c r="M9" s="9">
        <f>AVERAGE(C9:F9,H9:J9)</f>
        <v>7.1000000000000004E-3</v>
      </c>
      <c r="N9" s="9">
        <f>MAX(C9:F9,H9:J9)</f>
        <v>7.7000000000000002E-3</v>
      </c>
      <c r="O9" s="4" t="s">
        <v>2</v>
      </c>
      <c r="Q9" s="6"/>
    </row>
  </sheetData>
  <mergeCells count="1">
    <mergeCell ref="A1:L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9"/>
  <sheetViews>
    <sheetView showGridLines="0" zoomScaleNormal="100" workbookViewId="0">
      <selection activeCell="A2" sqref="A2"/>
    </sheetView>
  </sheetViews>
  <sheetFormatPr defaultRowHeight="15" x14ac:dyDescent="0.25"/>
  <cols>
    <col min="1" max="1" width="6.7109375" customWidth="1"/>
    <col min="11" max="11" width="3.85546875" customWidth="1"/>
    <col min="16" max="16" width="2.5703125" customWidth="1"/>
    <col min="17" max="17" width="5.5703125" bestFit="1" customWidth="1"/>
  </cols>
  <sheetData>
    <row r="1" spans="1:17" ht="18.75" x14ac:dyDescent="0.3">
      <c r="A1" s="11" t="s">
        <v>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7" x14ac:dyDescent="0.25">
      <c r="B3" s="2" t="s">
        <v>0</v>
      </c>
      <c r="C3" s="2">
        <v>0</v>
      </c>
      <c r="D3" s="2">
        <f t="shared" ref="D3:J3" si="0">C3+1</f>
        <v>1</v>
      </c>
      <c r="E3" s="2">
        <f t="shared" si="0"/>
        <v>2</v>
      </c>
      <c r="F3" s="2">
        <f t="shared" si="0"/>
        <v>3</v>
      </c>
      <c r="G3" s="2">
        <f t="shared" si="0"/>
        <v>4</v>
      </c>
      <c r="H3" s="2">
        <f t="shared" si="0"/>
        <v>5</v>
      </c>
      <c r="I3" s="2">
        <f t="shared" si="0"/>
        <v>6</v>
      </c>
      <c r="J3" s="2">
        <f t="shared" si="0"/>
        <v>7</v>
      </c>
      <c r="L3" s="2" t="s">
        <v>4</v>
      </c>
      <c r="M3" s="2" t="s">
        <v>1</v>
      </c>
      <c r="N3" s="2" t="s">
        <v>5</v>
      </c>
      <c r="O3" s="2" t="s">
        <v>0</v>
      </c>
      <c r="Q3" s="2" t="s">
        <v>6</v>
      </c>
    </row>
    <row r="4" spans="1:17" x14ac:dyDescent="0.25">
      <c r="B4" s="3" t="s">
        <v>1</v>
      </c>
      <c r="C4" s="7">
        <v>0.12509999999999999</v>
      </c>
      <c r="D4" s="7">
        <v>0.12529999999999999</v>
      </c>
      <c r="E4" s="7">
        <v>0.1246</v>
      </c>
      <c r="F4" s="7">
        <v>0.12509999999999999</v>
      </c>
      <c r="G4" s="7">
        <v>0.12520000000000001</v>
      </c>
      <c r="H4" s="7">
        <v>0.12479999999999999</v>
      </c>
      <c r="I4" s="7">
        <v>0.12529999999999999</v>
      </c>
      <c r="J4" s="7">
        <v>0.12470000000000001</v>
      </c>
      <c r="L4" s="8">
        <f>MIN(C4:J4)</f>
        <v>0.1246</v>
      </c>
      <c r="M4" s="8">
        <f>AVERAGE(C4:J4)</f>
        <v>0.1250125</v>
      </c>
      <c r="N4" s="8">
        <f>MAX(C4:J4)</f>
        <v>0.12529999999999999</v>
      </c>
      <c r="O4" s="3" t="s">
        <v>1</v>
      </c>
      <c r="Q4" s="5">
        <f>SUM($C4:$J4)</f>
        <v>1.0001</v>
      </c>
    </row>
    <row r="5" spans="1:17" x14ac:dyDescent="0.25">
      <c r="B5" s="3" t="s">
        <v>9</v>
      </c>
      <c r="C5" s="7">
        <v>7.3000000000000001E-3</v>
      </c>
      <c r="D5" s="7">
        <v>7.1999999999999998E-3</v>
      </c>
      <c r="E5" s="7">
        <v>7.3000000000000001E-3</v>
      </c>
      <c r="F5" s="7">
        <v>7.4000000000000003E-3</v>
      </c>
      <c r="G5" s="7">
        <v>7.0000000000000001E-3</v>
      </c>
      <c r="H5" s="7">
        <v>7.4999999999999997E-3</v>
      </c>
      <c r="I5" s="7">
        <v>7.1000000000000004E-3</v>
      </c>
      <c r="J5" s="7">
        <v>7.4000000000000003E-3</v>
      </c>
      <c r="L5" s="8">
        <f>MIN(C5:J5)</f>
        <v>7.0000000000000001E-3</v>
      </c>
      <c r="M5" s="8">
        <f>AVERAGE(C5:J5)</f>
        <v>7.2750000000000002E-3</v>
      </c>
      <c r="N5" s="8">
        <f>MAX(C5:J5)</f>
        <v>7.4999999999999997E-3</v>
      </c>
      <c r="O5" s="3" t="s">
        <v>2</v>
      </c>
      <c r="Q5" s="5"/>
    </row>
    <row r="6" spans="1:17" x14ac:dyDescent="0.25">
      <c r="Q6" s="1"/>
    </row>
    <row r="7" spans="1:17" x14ac:dyDescent="0.25">
      <c r="B7" s="2" t="s">
        <v>3</v>
      </c>
      <c r="C7" s="2">
        <v>0</v>
      </c>
      <c r="D7" s="2">
        <f t="shared" ref="D7:J7" si="1">C7+1</f>
        <v>1</v>
      </c>
      <c r="E7" s="2">
        <f t="shared" si="1"/>
        <v>2</v>
      </c>
      <c r="F7" s="2">
        <f t="shared" si="1"/>
        <v>3</v>
      </c>
      <c r="G7" s="2">
        <f t="shared" si="1"/>
        <v>4</v>
      </c>
      <c r="H7" s="2">
        <f t="shared" si="1"/>
        <v>5</v>
      </c>
      <c r="I7" s="2">
        <f t="shared" si="1"/>
        <v>6</v>
      </c>
      <c r="J7" s="2">
        <f t="shared" si="1"/>
        <v>7</v>
      </c>
      <c r="L7" s="2" t="s">
        <v>4</v>
      </c>
      <c r="M7" s="2" t="s">
        <v>1</v>
      </c>
      <c r="N7" s="2" t="s">
        <v>5</v>
      </c>
      <c r="O7" s="2" t="s">
        <v>3</v>
      </c>
      <c r="Q7" s="2" t="s">
        <v>6</v>
      </c>
    </row>
    <row r="8" spans="1:17" x14ac:dyDescent="0.25">
      <c r="B8" s="4" t="s">
        <v>1</v>
      </c>
      <c r="C8" s="9">
        <v>0.129</v>
      </c>
      <c r="D8" s="9">
        <v>0.14990000000000001</v>
      </c>
      <c r="E8" s="9">
        <v>0.14099999999999999</v>
      </c>
      <c r="F8" s="9">
        <v>0.14599999999999999</v>
      </c>
      <c r="G8" s="10">
        <v>0</v>
      </c>
      <c r="H8" s="9">
        <v>0.14399999999999999</v>
      </c>
      <c r="I8" s="9">
        <v>0.14030000000000001</v>
      </c>
      <c r="J8" s="9">
        <v>0.14979999999999999</v>
      </c>
      <c r="L8" s="9">
        <f>MIN(C8:F8,H8:J8)</f>
        <v>0.129</v>
      </c>
      <c r="M8" s="9">
        <f>AVERAGE(C8:F8,H8:J8)</f>
        <v>0.14285714285714285</v>
      </c>
      <c r="N8" s="9">
        <f>MAX(C8:F8,H8:J8)</f>
        <v>0.14990000000000001</v>
      </c>
      <c r="O8" s="4" t="s">
        <v>1</v>
      </c>
      <c r="Q8" s="5">
        <f>SUM($C8:$J8)</f>
        <v>1</v>
      </c>
    </row>
    <row r="9" spans="1:17" x14ac:dyDescent="0.25">
      <c r="B9" s="4" t="s">
        <v>9</v>
      </c>
      <c r="C9" s="9">
        <v>8.2000000000000007E-3</v>
      </c>
      <c r="D9" s="9">
        <v>8.6999999999999994E-3</v>
      </c>
      <c r="E9" s="9">
        <v>9.2999999999999992E-3</v>
      </c>
      <c r="F9" s="9">
        <v>8.6999999999999994E-3</v>
      </c>
      <c r="G9" s="10">
        <v>0</v>
      </c>
      <c r="H9" s="9">
        <v>8.9999999999999993E-3</v>
      </c>
      <c r="I9" s="9">
        <v>8.5000000000000006E-3</v>
      </c>
      <c r="J9" s="9">
        <v>8.6E-3</v>
      </c>
      <c r="L9" s="9">
        <f>MIN(C9:F9,H9:J9)</f>
        <v>8.2000000000000007E-3</v>
      </c>
      <c r="M9" s="9">
        <f>AVERAGE(C9:F9,H9:J9)</f>
        <v>8.7142857142857143E-3</v>
      </c>
      <c r="N9" s="9">
        <f>MAX(C9:F9,H9:J9)</f>
        <v>9.2999999999999992E-3</v>
      </c>
      <c r="O9" s="4" t="s">
        <v>2</v>
      </c>
      <c r="Q9" s="6"/>
    </row>
  </sheetData>
  <mergeCells count="1">
    <mergeCell ref="A1:L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9"/>
  <sheetViews>
    <sheetView showGridLines="0" zoomScale="112" zoomScaleNormal="112" workbookViewId="0">
      <selection activeCell="C8" sqref="C8:J8"/>
    </sheetView>
  </sheetViews>
  <sheetFormatPr defaultRowHeight="15" x14ac:dyDescent="0.25"/>
  <cols>
    <col min="1" max="1" width="6.7109375" customWidth="1"/>
    <col min="11" max="11" width="3.85546875" customWidth="1"/>
    <col min="16" max="16" width="2.5703125" customWidth="1"/>
    <col min="17" max="17" width="5.5703125" bestFit="1" customWidth="1"/>
  </cols>
  <sheetData>
    <row r="1" spans="1:17" ht="18.75" x14ac:dyDescent="0.3">
      <c r="A1" s="11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7" x14ac:dyDescent="0.25">
      <c r="B3" s="2" t="s">
        <v>0</v>
      </c>
      <c r="C3" s="2">
        <v>0</v>
      </c>
      <c r="D3" s="2">
        <f t="shared" ref="D3:J3" si="0">C3+1</f>
        <v>1</v>
      </c>
      <c r="E3" s="2">
        <f t="shared" si="0"/>
        <v>2</v>
      </c>
      <c r="F3" s="2">
        <f t="shared" si="0"/>
        <v>3</v>
      </c>
      <c r="G3" s="2">
        <f t="shared" si="0"/>
        <v>4</v>
      </c>
      <c r="H3" s="2">
        <f t="shared" si="0"/>
        <v>5</v>
      </c>
      <c r="I3" s="2">
        <f t="shared" si="0"/>
        <v>6</v>
      </c>
      <c r="J3" s="2">
        <f t="shared" si="0"/>
        <v>7</v>
      </c>
      <c r="L3" s="2" t="s">
        <v>4</v>
      </c>
      <c r="M3" s="2" t="s">
        <v>1</v>
      </c>
      <c r="N3" s="2" t="s">
        <v>5</v>
      </c>
      <c r="O3" s="2" t="s">
        <v>0</v>
      </c>
      <c r="Q3" s="2" t="s">
        <v>6</v>
      </c>
    </row>
    <row r="4" spans="1:17" x14ac:dyDescent="0.25">
      <c r="B4" s="3" t="s">
        <v>1</v>
      </c>
      <c r="C4" s="8">
        <v>0.1255</v>
      </c>
      <c r="D4" s="8">
        <v>0.1249</v>
      </c>
      <c r="E4" s="8">
        <v>0.12470000000000001</v>
      </c>
      <c r="F4" s="8">
        <v>0.12520000000000001</v>
      </c>
      <c r="G4" s="8">
        <v>0.125</v>
      </c>
      <c r="H4" s="8">
        <v>0.125</v>
      </c>
      <c r="I4" s="8">
        <v>0.12520000000000001</v>
      </c>
      <c r="J4" s="8">
        <v>0.1244</v>
      </c>
      <c r="L4" s="8">
        <f>MIN(C4:J4)</f>
        <v>0.1244</v>
      </c>
      <c r="M4" s="8">
        <f>AVERAGE(C4:J4)</f>
        <v>0.12498749999999999</v>
      </c>
      <c r="N4" s="8">
        <f>MAX(C4:J4)</f>
        <v>0.1255</v>
      </c>
      <c r="O4" s="3" t="s">
        <v>1</v>
      </c>
      <c r="Q4" s="5">
        <f>SUM($C4:$J4)</f>
        <v>0.9998999999999999</v>
      </c>
    </row>
    <row r="5" spans="1:17" x14ac:dyDescent="0.25">
      <c r="B5" s="3" t="s">
        <v>2</v>
      </c>
      <c r="C5" s="8">
        <v>8.3000000000000001E-3</v>
      </c>
      <c r="D5" s="8">
        <v>8.3999999999999995E-3</v>
      </c>
      <c r="E5" s="8">
        <v>8.0999999999999996E-3</v>
      </c>
      <c r="F5" s="8">
        <v>8.2000000000000007E-3</v>
      </c>
      <c r="G5" s="8">
        <v>8.0000000000000002E-3</v>
      </c>
      <c r="H5" s="8">
        <v>8.0000000000000002E-3</v>
      </c>
      <c r="I5" s="8">
        <v>8.0000000000000002E-3</v>
      </c>
      <c r="J5" s="8">
        <v>7.9000000000000008E-3</v>
      </c>
      <c r="L5" s="8">
        <f>MIN(C5:J5)</f>
        <v>7.9000000000000008E-3</v>
      </c>
      <c r="M5" s="8">
        <f>AVERAGE(C5:J5)</f>
        <v>8.1124999999999999E-3</v>
      </c>
      <c r="N5" s="8">
        <f>MAX(C5:J5)</f>
        <v>8.3999999999999995E-3</v>
      </c>
      <c r="O5" s="3" t="s">
        <v>2</v>
      </c>
      <c r="Q5" s="5"/>
    </row>
    <row r="6" spans="1:17" x14ac:dyDescent="0.25">
      <c r="Q6" s="1"/>
    </row>
    <row r="7" spans="1:17" x14ac:dyDescent="0.25">
      <c r="B7" s="2" t="s">
        <v>3</v>
      </c>
      <c r="C7" s="2">
        <v>0</v>
      </c>
      <c r="D7" s="2">
        <f t="shared" ref="D7:J7" si="1">C7+1</f>
        <v>1</v>
      </c>
      <c r="E7" s="2">
        <f t="shared" si="1"/>
        <v>2</v>
      </c>
      <c r="F7" s="2">
        <f t="shared" si="1"/>
        <v>3</v>
      </c>
      <c r="G7" s="2">
        <f t="shared" si="1"/>
        <v>4</v>
      </c>
      <c r="H7" s="2">
        <f t="shared" si="1"/>
        <v>5</v>
      </c>
      <c r="I7" s="2">
        <f t="shared" si="1"/>
        <v>6</v>
      </c>
      <c r="J7" s="2">
        <f t="shared" si="1"/>
        <v>7</v>
      </c>
      <c r="L7" s="2" t="s">
        <v>4</v>
      </c>
      <c r="M7" s="2" t="s">
        <v>1</v>
      </c>
      <c r="N7" s="2" t="s">
        <v>5</v>
      </c>
      <c r="O7" s="2" t="s">
        <v>3</v>
      </c>
      <c r="Q7" s="2" t="s">
        <v>6</v>
      </c>
    </row>
    <row r="8" spans="1:17" x14ac:dyDescent="0.25">
      <c r="B8" s="4" t="s">
        <v>1</v>
      </c>
      <c r="C8" s="9">
        <v>0.15140000000000001</v>
      </c>
      <c r="D8" s="9">
        <v>0.14879999999999999</v>
      </c>
      <c r="E8" s="9">
        <v>0.13589999999999999</v>
      </c>
      <c r="F8" s="9">
        <v>0.1406</v>
      </c>
      <c r="G8" s="10">
        <v>0</v>
      </c>
      <c r="H8" s="9">
        <v>0.13900000000000001</v>
      </c>
      <c r="I8" s="9">
        <v>0.1353</v>
      </c>
      <c r="J8" s="9">
        <v>0.14899999999999999</v>
      </c>
      <c r="L8" s="9">
        <f>MIN(C8:F8,H8:J8)</f>
        <v>0.1353</v>
      </c>
      <c r="M8" s="9">
        <f>AVERAGE(C8:F8,H8:J8)</f>
        <v>0.14285714285714285</v>
      </c>
      <c r="N8" s="9">
        <f>MAX(C8:F8,H8:J8)</f>
        <v>0.15140000000000001</v>
      </c>
      <c r="O8" s="4" t="s">
        <v>1</v>
      </c>
      <c r="Q8" s="5">
        <f>SUM($C8:$J8)</f>
        <v>1</v>
      </c>
    </row>
    <row r="9" spans="1:17" x14ac:dyDescent="0.25">
      <c r="B9" s="4" t="s">
        <v>2</v>
      </c>
      <c r="C9" s="9">
        <v>8.9999999999999993E-3</v>
      </c>
      <c r="D9" s="9">
        <v>8.0000000000000002E-3</v>
      </c>
      <c r="E9" s="9">
        <v>9.1000000000000004E-3</v>
      </c>
      <c r="F9" s="9">
        <v>8.6999999999999994E-3</v>
      </c>
      <c r="G9" s="10">
        <v>0</v>
      </c>
      <c r="H9" s="9">
        <v>8.6999999999999994E-3</v>
      </c>
      <c r="I9" s="9">
        <v>9.1000000000000004E-3</v>
      </c>
      <c r="J9" s="9">
        <v>8.8000000000000005E-3</v>
      </c>
      <c r="L9" s="9">
        <f>MIN(C9:F9,H9:J9)</f>
        <v>8.0000000000000002E-3</v>
      </c>
      <c r="M9" s="9">
        <f>AVERAGE(C9:F9,H9:J9)</f>
        <v>8.7714285714285706E-3</v>
      </c>
      <c r="N9" s="9">
        <f>MAX(C9:F9,H9:J9)</f>
        <v>9.1000000000000004E-3</v>
      </c>
      <c r="O9" s="4" t="s">
        <v>2</v>
      </c>
      <c r="Q9" s="6"/>
    </row>
  </sheetData>
  <mergeCells count="1">
    <mergeCell ref="A1:L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9"/>
  <sheetViews>
    <sheetView showGridLines="0" zoomScaleNormal="100" workbookViewId="0">
      <selection activeCell="J9" activeCellId="1" sqref="C4:J5 C8:J9"/>
    </sheetView>
  </sheetViews>
  <sheetFormatPr defaultRowHeight="15" x14ac:dyDescent="0.25"/>
  <cols>
    <col min="1" max="1" width="6.7109375" customWidth="1"/>
    <col min="11" max="11" width="3.85546875" customWidth="1"/>
    <col min="16" max="16" width="2.5703125" customWidth="1"/>
    <col min="17" max="17" width="5.5703125" bestFit="1" customWidth="1"/>
  </cols>
  <sheetData>
    <row r="1" spans="1:17" ht="18.75" x14ac:dyDescent="0.3">
      <c r="A1" s="11" t="s">
        <v>11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7" x14ac:dyDescent="0.25">
      <c r="B3" s="2" t="s">
        <v>0</v>
      </c>
      <c r="C3" s="2">
        <v>0</v>
      </c>
      <c r="D3" s="2">
        <f t="shared" ref="D3:J3" si="0">C3+1</f>
        <v>1</v>
      </c>
      <c r="E3" s="2">
        <f t="shared" si="0"/>
        <v>2</v>
      </c>
      <c r="F3" s="2">
        <f t="shared" si="0"/>
        <v>3</v>
      </c>
      <c r="G3" s="2">
        <f t="shared" si="0"/>
        <v>4</v>
      </c>
      <c r="H3" s="2">
        <f t="shared" si="0"/>
        <v>5</v>
      </c>
      <c r="I3" s="2">
        <f t="shared" si="0"/>
        <v>6</v>
      </c>
      <c r="J3" s="2">
        <f t="shared" si="0"/>
        <v>7</v>
      </c>
      <c r="L3" s="2" t="s">
        <v>4</v>
      </c>
      <c r="M3" s="2" t="s">
        <v>1</v>
      </c>
      <c r="N3" s="2" t="s">
        <v>5</v>
      </c>
      <c r="O3" s="2" t="s">
        <v>0</v>
      </c>
      <c r="Q3" s="2" t="s">
        <v>6</v>
      </c>
    </row>
    <row r="4" spans="1:17" x14ac:dyDescent="0.25">
      <c r="B4" s="3" t="s">
        <v>1</v>
      </c>
      <c r="C4" s="8">
        <v>0.1236</v>
      </c>
      <c r="D4" s="8">
        <v>9.8400000000000001E-2</v>
      </c>
      <c r="E4" s="8">
        <v>0.12479999999999999</v>
      </c>
      <c r="F4" s="8">
        <v>0.15279999999999999</v>
      </c>
      <c r="G4" s="8">
        <v>0.126</v>
      </c>
      <c r="H4" s="8">
        <v>9.4799999999999995E-2</v>
      </c>
      <c r="I4" s="8">
        <v>0.12759999999999999</v>
      </c>
      <c r="J4" s="8">
        <v>0.152</v>
      </c>
      <c r="L4" s="8">
        <f>MIN(C4:J4)</f>
        <v>9.4799999999999995E-2</v>
      </c>
      <c r="M4" s="8">
        <f>AVERAGE(C4:J4)</f>
        <v>0.12499999999999999</v>
      </c>
      <c r="N4" s="8">
        <f>MAX(C4:J4)</f>
        <v>0.15279999999999999</v>
      </c>
      <c r="O4" s="3" t="s">
        <v>1</v>
      </c>
      <c r="Q4" s="5">
        <f>SUM($C4:$J4)</f>
        <v>0.99999999999999989</v>
      </c>
    </row>
    <row r="5" spans="1:17" x14ac:dyDescent="0.25">
      <c r="B5" s="3" t="s">
        <v>9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L5" s="8">
        <f>MIN(C5:J5)</f>
        <v>0</v>
      </c>
      <c r="M5" s="8">
        <f>AVERAGE(C5:J5)</f>
        <v>0</v>
      </c>
      <c r="N5" s="8">
        <f>MAX(C5:J5)</f>
        <v>0</v>
      </c>
      <c r="O5" s="3" t="s">
        <v>2</v>
      </c>
      <c r="Q5" s="5"/>
    </row>
    <row r="6" spans="1:17" x14ac:dyDescent="0.25">
      <c r="Q6" s="1"/>
    </row>
    <row r="7" spans="1:17" x14ac:dyDescent="0.25">
      <c r="B7" s="2" t="s">
        <v>3</v>
      </c>
      <c r="C7" s="2">
        <v>0</v>
      </c>
      <c r="D7" s="2">
        <f t="shared" ref="D7:J7" si="1">C7+1</f>
        <v>1</v>
      </c>
      <c r="E7" s="2">
        <f t="shared" si="1"/>
        <v>2</v>
      </c>
      <c r="F7" s="2">
        <f t="shared" si="1"/>
        <v>3</v>
      </c>
      <c r="G7" s="2">
        <f t="shared" si="1"/>
        <v>4</v>
      </c>
      <c r="H7" s="2">
        <f t="shared" si="1"/>
        <v>5</v>
      </c>
      <c r="I7" s="2">
        <f t="shared" si="1"/>
        <v>6</v>
      </c>
      <c r="J7" s="2">
        <f t="shared" si="1"/>
        <v>7</v>
      </c>
      <c r="L7" s="2" t="s">
        <v>4</v>
      </c>
      <c r="M7" s="2" t="s">
        <v>1</v>
      </c>
      <c r="N7" s="2" t="s">
        <v>5</v>
      </c>
      <c r="O7" s="2" t="s">
        <v>3</v>
      </c>
      <c r="Q7" s="2" t="s">
        <v>6</v>
      </c>
    </row>
    <row r="8" spans="1:17" x14ac:dyDescent="0.25">
      <c r="B8" s="4" t="s">
        <v>1</v>
      </c>
      <c r="C8" s="9">
        <v>5.0799999999999998E-2</v>
      </c>
      <c r="D8" s="9">
        <v>0.19520000000000001</v>
      </c>
      <c r="E8" s="9">
        <v>0.126</v>
      </c>
      <c r="F8" s="9">
        <v>0.14360000000000001</v>
      </c>
      <c r="G8" s="10">
        <v>0</v>
      </c>
      <c r="H8" s="9">
        <v>0.1588</v>
      </c>
      <c r="I8" s="9">
        <v>0.13039999999999999</v>
      </c>
      <c r="J8" s="9">
        <v>0.19520000000000001</v>
      </c>
      <c r="L8" s="9">
        <f>MIN(C8:F8,H8:J8)</f>
        <v>5.0799999999999998E-2</v>
      </c>
      <c r="M8" s="9">
        <f>AVERAGE(C8:F8,H8:J8)</f>
        <v>0.14285714285714285</v>
      </c>
      <c r="N8" s="9">
        <f>MAX(C8:F8,H8:J8)</f>
        <v>0.19520000000000001</v>
      </c>
      <c r="O8" s="4" t="s">
        <v>1</v>
      </c>
      <c r="Q8" s="5">
        <f>SUM($C8:$J8)</f>
        <v>1</v>
      </c>
    </row>
    <row r="9" spans="1:17" x14ac:dyDescent="0.25">
      <c r="B9" s="4" t="s">
        <v>9</v>
      </c>
      <c r="C9" s="9">
        <v>0</v>
      </c>
      <c r="D9" s="9">
        <v>0</v>
      </c>
      <c r="E9" s="9">
        <v>0</v>
      </c>
      <c r="F9" s="9">
        <v>0</v>
      </c>
      <c r="G9" s="10">
        <v>0</v>
      </c>
      <c r="H9" s="9">
        <v>0</v>
      </c>
      <c r="I9" s="9">
        <v>0</v>
      </c>
      <c r="J9" s="9">
        <v>0</v>
      </c>
      <c r="L9" s="9">
        <f>MIN(C9:F9,H9:J9)</f>
        <v>0</v>
      </c>
      <c r="M9" s="9">
        <f>AVERAGE(C9:F9,H9:J9)</f>
        <v>0</v>
      </c>
      <c r="N9" s="9">
        <f>MAX(C9:F9,H9:J9)</f>
        <v>0</v>
      </c>
      <c r="O9" s="4" t="s">
        <v>2</v>
      </c>
      <c r="Q9" s="6"/>
    </row>
  </sheetData>
  <mergeCells count="1">
    <mergeCell ref="A1:L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9"/>
  <sheetViews>
    <sheetView showGridLines="0" zoomScaleNormal="100" workbookViewId="0">
      <selection activeCell="C8" sqref="C8:J8"/>
    </sheetView>
  </sheetViews>
  <sheetFormatPr defaultRowHeight="15" x14ac:dyDescent="0.25"/>
  <cols>
    <col min="1" max="1" width="6.7109375" customWidth="1"/>
    <col min="11" max="11" width="3.85546875" customWidth="1"/>
    <col min="16" max="16" width="2.5703125" customWidth="1"/>
    <col min="17" max="17" width="5.5703125" bestFit="1" customWidth="1"/>
  </cols>
  <sheetData>
    <row r="1" spans="1:17" ht="18.75" x14ac:dyDescent="0.3">
      <c r="A1" s="11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7" x14ac:dyDescent="0.25">
      <c r="B3" s="2" t="s">
        <v>0</v>
      </c>
      <c r="C3" s="2">
        <v>0</v>
      </c>
      <c r="D3" s="2">
        <f t="shared" ref="D3:J3" si="0">C3+1</f>
        <v>1</v>
      </c>
      <c r="E3" s="2">
        <f t="shared" si="0"/>
        <v>2</v>
      </c>
      <c r="F3" s="2">
        <f t="shared" si="0"/>
        <v>3</v>
      </c>
      <c r="G3" s="2">
        <f t="shared" si="0"/>
        <v>4</v>
      </c>
      <c r="H3" s="2">
        <f t="shared" si="0"/>
        <v>5</v>
      </c>
      <c r="I3" s="2">
        <f t="shared" si="0"/>
        <v>6</v>
      </c>
      <c r="J3" s="2">
        <f t="shared" si="0"/>
        <v>7</v>
      </c>
      <c r="L3" s="2" t="s">
        <v>4</v>
      </c>
      <c r="M3" s="2" t="s">
        <v>1</v>
      </c>
      <c r="N3" s="2" t="s">
        <v>5</v>
      </c>
      <c r="O3" s="2" t="s">
        <v>0</v>
      </c>
      <c r="Q3" s="2" t="s">
        <v>6</v>
      </c>
    </row>
    <row r="4" spans="1:17" x14ac:dyDescent="0.25">
      <c r="B4" s="3" t="s">
        <v>1</v>
      </c>
      <c r="C4" s="8">
        <v>0.12139999999999999</v>
      </c>
      <c r="D4" s="8">
        <v>0.121</v>
      </c>
      <c r="E4" s="8">
        <v>0.12889999999999999</v>
      </c>
      <c r="F4" s="8">
        <v>0.12859999999999999</v>
      </c>
      <c r="G4" s="8">
        <v>0.1217</v>
      </c>
      <c r="H4" s="8">
        <v>0.1208</v>
      </c>
      <c r="I4" s="8">
        <v>0.12889999999999999</v>
      </c>
      <c r="J4" s="8">
        <v>0.12870000000000001</v>
      </c>
      <c r="L4" s="8">
        <f>MIN(C4:J4)</f>
        <v>0.1208</v>
      </c>
      <c r="M4" s="8">
        <f>AVERAGE(C4:J4)</f>
        <v>0.125</v>
      </c>
      <c r="N4" s="8">
        <f>MAX(C4:J4)</f>
        <v>0.12889999999999999</v>
      </c>
      <c r="O4" s="3" t="s">
        <v>1</v>
      </c>
      <c r="Q4" s="5">
        <f>SUM($C4:$J4)</f>
        <v>1</v>
      </c>
    </row>
    <row r="5" spans="1:17" x14ac:dyDescent="0.25">
      <c r="B5" s="3" t="s">
        <v>2</v>
      </c>
      <c r="C5" s="8">
        <v>6.6E-3</v>
      </c>
      <c r="D5" s="8">
        <v>6.6E-3</v>
      </c>
      <c r="E5" s="8">
        <v>6.1999999999999998E-3</v>
      </c>
      <c r="F5" s="8">
        <v>6.1000000000000004E-3</v>
      </c>
      <c r="G5" s="8">
        <v>6.4000000000000003E-3</v>
      </c>
      <c r="H5" s="8">
        <v>6.1999999999999998E-3</v>
      </c>
      <c r="I5" s="8">
        <v>6.6E-3</v>
      </c>
      <c r="J5" s="8">
        <v>6.4000000000000003E-3</v>
      </c>
      <c r="L5" s="8">
        <f>MIN(C5:J5)</f>
        <v>6.1000000000000004E-3</v>
      </c>
      <c r="M5" s="8">
        <f>AVERAGE(C5:J5)</f>
        <v>6.3875000000000008E-3</v>
      </c>
      <c r="N5" s="8">
        <f>MAX(C5:J5)</f>
        <v>6.6E-3</v>
      </c>
      <c r="O5" s="3" t="s">
        <v>2</v>
      </c>
      <c r="Q5" s="5"/>
    </row>
    <row r="6" spans="1:17" x14ac:dyDescent="0.25">
      <c r="Q6" s="1"/>
    </row>
    <row r="7" spans="1:17" x14ac:dyDescent="0.25">
      <c r="B7" s="2" t="s">
        <v>3</v>
      </c>
      <c r="C7" s="2">
        <v>0</v>
      </c>
      <c r="D7" s="2">
        <f t="shared" ref="D7:J7" si="1">C7+1</f>
        <v>1</v>
      </c>
      <c r="E7" s="2">
        <f t="shared" si="1"/>
        <v>2</v>
      </c>
      <c r="F7" s="2">
        <f t="shared" si="1"/>
        <v>3</v>
      </c>
      <c r="G7" s="2">
        <f t="shared" si="1"/>
        <v>4</v>
      </c>
      <c r="H7" s="2">
        <f t="shared" si="1"/>
        <v>5</v>
      </c>
      <c r="I7" s="2">
        <f t="shared" si="1"/>
        <v>6</v>
      </c>
      <c r="J7" s="2">
        <f t="shared" si="1"/>
        <v>7</v>
      </c>
      <c r="L7" s="2" t="s">
        <v>4</v>
      </c>
      <c r="M7" s="2" t="s">
        <v>1</v>
      </c>
      <c r="N7" s="2" t="s">
        <v>5</v>
      </c>
      <c r="O7" s="2" t="s">
        <v>3</v>
      </c>
      <c r="Q7" s="2" t="s">
        <v>6</v>
      </c>
    </row>
    <row r="8" spans="1:17" x14ac:dyDescent="0.25">
      <c r="B8" s="4" t="s">
        <v>1</v>
      </c>
      <c r="C8" s="9">
        <v>0.14940000000000001</v>
      </c>
      <c r="D8" s="9">
        <v>0.1527</v>
      </c>
      <c r="E8" s="9">
        <v>0.13789999999999999</v>
      </c>
      <c r="F8" s="9">
        <v>0.1356</v>
      </c>
      <c r="G8" s="10">
        <v>0</v>
      </c>
      <c r="H8" s="9">
        <v>0.13500000000000001</v>
      </c>
      <c r="I8" s="9">
        <v>0.1368</v>
      </c>
      <c r="J8" s="9">
        <v>0.1527</v>
      </c>
      <c r="L8" s="9">
        <f>MIN(C8:F8,H8:J8)</f>
        <v>0.13500000000000001</v>
      </c>
      <c r="M8" s="9">
        <f>AVERAGE(C8:F8,H8:J8)</f>
        <v>0.14287142857142859</v>
      </c>
      <c r="N8" s="9">
        <f>MAX(C8:F8,H8:J8)</f>
        <v>0.1527</v>
      </c>
      <c r="O8" s="4" t="s">
        <v>1</v>
      </c>
      <c r="Q8" s="5">
        <f>SUM($C8:$J8)</f>
        <v>1.0001000000000002</v>
      </c>
    </row>
    <row r="9" spans="1:17" x14ac:dyDescent="0.25">
      <c r="B9" s="4" t="s">
        <v>2</v>
      </c>
      <c r="C9" s="9">
        <v>7.0000000000000001E-3</v>
      </c>
      <c r="D9" s="9">
        <v>7.3000000000000001E-3</v>
      </c>
      <c r="E9" s="9">
        <v>6.8999999999999999E-3</v>
      </c>
      <c r="F9" s="9">
        <v>7.4000000000000003E-3</v>
      </c>
      <c r="G9" s="10">
        <v>0</v>
      </c>
      <c r="H9" s="9">
        <v>6.7000000000000002E-3</v>
      </c>
      <c r="I9" s="9">
        <v>7.0000000000000001E-3</v>
      </c>
      <c r="J9" s="9">
        <v>6.6E-3</v>
      </c>
      <c r="L9" s="9">
        <f>MIN(C9:F9,H9:J9)</f>
        <v>6.6E-3</v>
      </c>
      <c r="M9" s="9">
        <f>AVERAGE(C9:F9,H9:J9)</f>
        <v>6.9857142857142852E-3</v>
      </c>
      <c r="N9" s="9">
        <f>MAX(C9:F9,H9:J9)</f>
        <v>7.4000000000000003E-3</v>
      </c>
      <c r="O9" s="4" t="s">
        <v>2</v>
      </c>
      <c r="Q9" s="6"/>
    </row>
  </sheetData>
  <mergeCells count="1">
    <mergeCell ref="A1:L1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9"/>
  <sheetViews>
    <sheetView showGridLines="0" zoomScaleNormal="100" workbookViewId="0">
      <selection activeCell="H55" sqref="H55"/>
    </sheetView>
  </sheetViews>
  <sheetFormatPr defaultRowHeight="15" x14ac:dyDescent="0.25"/>
  <cols>
    <col min="1" max="1" width="6.7109375" customWidth="1"/>
    <col min="11" max="11" width="3.85546875" customWidth="1"/>
    <col min="16" max="16" width="2.5703125" customWidth="1"/>
    <col min="17" max="17" width="5.5703125" bestFit="1" customWidth="1"/>
  </cols>
  <sheetData>
    <row r="1" spans="1:17" ht="18.75" x14ac:dyDescent="0.3">
      <c r="A1" s="11" t="s">
        <v>10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7" x14ac:dyDescent="0.25">
      <c r="B3" s="2" t="s">
        <v>0</v>
      </c>
      <c r="C3" s="2">
        <v>0</v>
      </c>
      <c r="D3" s="2">
        <f t="shared" ref="D3:J3" si="0">C3+1</f>
        <v>1</v>
      </c>
      <c r="E3" s="2">
        <f t="shared" si="0"/>
        <v>2</v>
      </c>
      <c r="F3" s="2">
        <f t="shared" si="0"/>
        <v>3</v>
      </c>
      <c r="G3" s="2">
        <f t="shared" si="0"/>
        <v>4</v>
      </c>
      <c r="H3" s="2">
        <f t="shared" si="0"/>
        <v>5</v>
      </c>
      <c r="I3" s="2">
        <f t="shared" si="0"/>
        <v>6</v>
      </c>
      <c r="J3" s="2">
        <f t="shared" si="0"/>
        <v>7</v>
      </c>
      <c r="L3" s="2" t="s">
        <v>4</v>
      </c>
      <c r="M3" s="2" t="s">
        <v>1</v>
      </c>
      <c r="N3" s="2" t="s">
        <v>5</v>
      </c>
      <c r="O3" s="2" t="s">
        <v>0</v>
      </c>
      <c r="Q3" s="2" t="s">
        <v>6</v>
      </c>
    </row>
    <row r="4" spans="1:17" x14ac:dyDescent="0.25">
      <c r="B4" s="3" t="s">
        <v>1</v>
      </c>
      <c r="C4" s="8">
        <v>0.12520000000000001</v>
      </c>
      <c r="D4" s="8">
        <v>0.12520000000000001</v>
      </c>
      <c r="E4" s="8">
        <v>0.1244</v>
      </c>
      <c r="F4" s="8">
        <v>0.12559999999999999</v>
      </c>
      <c r="G4" s="8">
        <v>0.12479999999999999</v>
      </c>
      <c r="H4" s="8">
        <v>0.12479999999999999</v>
      </c>
      <c r="I4" s="8">
        <v>0.12559999999999999</v>
      </c>
      <c r="J4" s="8">
        <v>0.1244</v>
      </c>
      <c r="L4" s="8">
        <f>MIN(C4:J4)</f>
        <v>0.1244</v>
      </c>
      <c r="M4" s="8">
        <f>AVERAGE(C4:J4)</f>
        <v>0.12499999999999999</v>
      </c>
      <c r="N4" s="8">
        <f>MAX(C4:J4)</f>
        <v>0.12559999999999999</v>
      </c>
      <c r="O4" s="3" t="s">
        <v>1</v>
      </c>
      <c r="Q4" s="5">
        <f>SUM($C4:$J4)</f>
        <v>0.99999999999999989</v>
      </c>
    </row>
    <row r="5" spans="1:17" x14ac:dyDescent="0.25">
      <c r="B5" s="3" t="s">
        <v>2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L5" s="8">
        <f>MIN(C5:J5)</f>
        <v>0</v>
      </c>
      <c r="M5" s="8">
        <f>AVERAGE(C5:J5)</f>
        <v>0</v>
      </c>
      <c r="N5" s="8">
        <f>MAX(C5:J5)</f>
        <v>0</v>
      </c>
      <c r="O5" s="3" t="s">
        <v>2</v>
      </c>
      <c r="Q5" s="5"/>
    </row>
    <row r="6" spans="1:17" x14ac:dyDescent="0.25">
      <c r="Q6" s="1"/>
    </row>
    <row r="7" spans="1:17" x14ac:dyDescent="0.25">
      <c r="B7" s="2" t="s">
        <v>3</v>
      </c>
      <c r="C7" s="2">
        <v>0</v>
      </c>
      <c r="D7" s="2">
        <f t="shared" ref="D7:J7" si="1">C7+1</f>
        <v>1</v>
      </c>
      <c r="E7" s="2">
        <f t="shared" si="1"/>
        <v>2</v>
      </c>
      <c r="F7" s="2">
        <f t="shared" si="1"/>
        <v>3</v>
      </c>
      <c r="G7" s="2">
        <f t="shared" si="1"/>
        <v>4</v>
      </c>
      <c r="H7" s="2">
        <f t="shared" si="1"/>
        <v>5</v>
      </c>
      <c r="I7" s="2">
        <f t="shared" si="1"/>
        <v>6</v>
      </c>
      <c r="J7" s="2">
        <f t="shared" si="1"/>
        <v>7</v>
      </c>
      <c r="L7" s="2" t="s">
        <v>4</v>
      </c>
      <c r="M7" s="2" t="s">
        <v>1</v>
      </c>
      <c r="N7" s="2" t="s">
        <v>5</v>
      </c>
      <c r="O7" s="2" t="s">
        <v>3</v>
      </c>
      <c r="Q7" s="2" t="s">
        <v>6</v>
      </c>
    </row>
    <row r="8" spans="1:17" x14ac:dyDescent="0.25">
      <c r="B8" s="4" t="s">
        <v>1</v>
      </c>
      <c r="C8" s="9">
        <v>0</v>
      </c>
      <c r="D8" s="9">
        <v>0.46279999999999999</v>
      </c>
      <c r="E8" s="9">
        <v>8.0000000000000004E-4</v>
      </c>
      <c r="F8" s="9">
        <v>2.8E-3</v>
      </c>
      <c r="G8" s="10">
        <v>0</v>
      </c>
      <c r="H8" s="9">
        <v>1.8800000000000001E-2</v>
      </c>
      <c r="I8" s="9">
        <v>3.5999999999999997E-2</v>
      </c>
      <c r="J8" s="9">
        <v>0.4788</v>
      </c>
      <c r="L8" s="9">
        <f>MIN(C8:F8,H8:J8)</f>
        <v>0</v>
      </c>
      <c r="M8" s="9">
        <f>AVERAGE(C8:F8,H8:J8)</f>
        <v>0.14285714285714285</v>
      </c>
      <c r="N8" s="9">
        <f>MAX(C8:F8,H8:J8)</f>
        <v>0.4788</v>
      </c>
      <c r="O8" s="4" t="s">
        <v>1</v>
      </c>
      <c r="Q8" s="5">
        <f>SUM($C8:$J8)</f>
        <v>1</v>
      </c>
    </row>
    <row r="9" spans="1:17" x14ac:dyDescent="0.25">
      <c r="B9" s="4" t="s">
        <v>2</v>
      </c>
      <c r="C9" s="9">
        <v>0</v>
      </c>
      <c r="D9" s="9">
        <v>0</v>
      </c>
      <c r="E9" s="9">
        <v>0</v>
      </c>
      <c r="F9" s="9">
        <v>0</v>
      </c>
      <c r="G9" s="10">
        <v>0</v>
      </c>
      <c r="H9" s="9">
        <v>0</v>
      </c>
      <c r="I9" s="9">
        <v>0</v>
      </c>
      <c r="J9" s="9">
        <v>0</v>
      </c>
      <c r="L9" s="9">
        <f>MIN(C9:F9,H9:J9)</f>
        <v>0</v>
      </c>
      <c r="M9" s="9">
        <f>AVERAGE(C9:F9,H9:J9)</f>
        <v>0</v>
      </c>
      <c r="N9" s="9">
        <f>MAX(C9:F9,H9:J9)</f>
        <v>0</v>
      </c>
      <c r="O9" s="4" t="s">
        <v>2</v>
      </c>
      <c r="Q9" s="6"/>
    </row>
  </sheetData>
  <mergeCells count="1">
    <mergeCell ref="A1:L1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9"/>
  <sheetViews>
    <sheetView showGridLines="0" tabSelected="1" zoomScaleNormal="100" workbookViewId="0">
      <selection activeCell="C8" sqref="C8:J8"/>
    </sheetView>
  </sheetViews>
  <sheetFormatPr defaultRowHeight="15" x14ac:dyDescent="0.25"/>
  <cols>
    <col min="1" max="1" width="6.7109375" customWidth="1"/>
    <col min="11" max="11" width="3.85546875" customWidth="1"/>
    <col min="16" max="16" width="2.5703125" customWidth="1"/>
    <col min="17" max="17" width="5.5703125" bestFit="1" customWidth="1"/>
  </cols>
  <sheetData>
    <row r="1" spans="1:17" ht="18.75" x14ac:dyDescent="0.3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7" x14ac:dyDescent="0.25">
      <c r="B3" s="2" t="s">
        <v>0</v>
      </c>
      <c r="C3" s="2">
        <v>0</v>
      </c>
      <c r="D3" s="2">
        <f t="shared" ref="D3:J3" si="0">C3+1</f>
        <v>1</v>
      </c>
      <c r="E3" s="2">
        <f t="shared" si="0"/>
        <v>2</v>
      </c>
      <c r="F3" s="2">
        <f t="shared" si="0"/>
        <v>3</v>
      </c>
      <c r="G3" s="2">
        <f t="shared" si="0"/>
        <v>4</v>
      </c>
      <c r="H3" s="2">
        <f t="shared" si="0"/>
        <v>5</v>
      </c>
      <c r="I3" s="2">
        <f t="shared" si="0"/>
        <v>6</v>
      </c>
      <c r="J3" s="2">
        <f t="shared" si="0"/>
        <v>7</v>
      </c>
      <c r="L3" s="2" t="s">
        <v>4</v>
      </c>
      <c r="M3" s="2" t="s">
        <v>1</v>
      </c>
      <c r="N3" s="2" t="s">
        <v>5</v>
      </c>
      <c r="O3" s="2" t="s">
        <v>0</v>
      </c>
      <c r="Q3" s="2" t="s">
        <v>6</v>
      </c>
    </row>
    <row r="4" spans="1:17" x14ac:dyDescent="0.25">
      <c r="B4" s="3" t="s">
        <v>1</v>
      </c>
      <c r="C4" s="8">
        <v>0.12529999999999999</v>
      </c>
      <c r="D4" s="8">
        <v>0.125</v>
      </c>
      <c r="E4" s="8">
        <v>0.12509999999999999</v>
      </c>
      <c r="F4" s="8">
        <v>0.1246</v>
      </c>
      <c r="G4" s="8">
        <v>0.12529999999999999</v>
      </c>
      <c r="H4" s="8">
        <v>0.1249</v>
      </c>
      <c r="I4" s="8">
        <v>0.12529999999999999</v>
      </c>
      <c r="J4" s="8">
        <v>0.1245</v>
      </c>
      <c r="L4" s="8">
        <f>MIN(C4:J4)</f>
        <v>0.1245</v>
      </c>
      <c r="M4" s="8">
        <f>AVERAGE(C4:J4)</f>
        <v>0.125</v>
      </c>
      <c r="N4" s="8">
        <f>MAX(C4:J4)</f>
        <v>0.12529999999999999</v>
      </c>
      <c r="O4" s="3" t="s">
        <v>1</v>
      </c>
      <c r="Q4" s="5">
        <f>SUM($C4:$J4)</f>
        <v>1</v>
      </c>
    </row>
    <row r="5" spans="1:17" x14ac:dyDescent="0.25">
      <c r="B5" s="3" t="s">
        <v>2</v>
      </c>
      <c r="C5" s="8">
        <v>6.6E-3</v>
      </c>
      <c r="D5" s="8">
        <v>6.6E-3</v>
      </c>
      <c r="E5" s="8">
        <v>6.3E-3</v>
      </c>
      <c r="F5" s="8">
        <v>6.1000000000000004E-3</v>
      </c>
      <c r="G5" s="8">
        <v>6.4000000000000003E-3</v>
      </c>
      <c r="H5" s="8">
        <v>6.4000000000000003E-3</v>
      </c>
      <c r="I5" s="8">
        <v>6.0000000000000001E-3</v>
      </c>
      <c r="J5" s="8">
        <v>6.1999999999999998E-3</v>
      </c>
      <c r="L5" s="8">
        <f>MIN(C5:J5)</f>
        <v>6.0000000000000001E-3</v>
      </c>
      <c r="M5" s="8">
        <f>AVERAGE(C5:J5)</f>
        <v>6.3249999999999999E-3</v>
      </c>
      <c r="N5" s="8">
        <f>MAX(C5:J5)</f>
        <v>6.6E-3</v>
      </c>
      <c r="O5" s="3" t="s">
        <v>2</v>
      </c>
      <c r="Q5" s="5"/>
    </row>
    <row r="6" spans="1:17" x14ac:dyDescent="0.25">
      <c r="Q6" s="1"/>
    </row>
    <row r="7" spans="1:17" x14ac:dyDescent="0.25">
      <c r="B7" s="2" t="s">
        <v>3</v>
      </c>
      <c r="C7" s="2">
        <v>0</v>
      </c>
      <c r="D7" s="2">
        <f t="shared" ref="D7:J7" si="1">C7+1</f>
        <v>1</v>
      </c>
      <c r="E7" s="2">
        <f t="shared" si="1"/>
        <v>2</v>
      </c>
      <c r="F7" s="2">
        <f t="shared" si="1"/>
        <v>3</v>
      </c>
      <c r="G7" s="2">
        <f t="shared" si="1"/>
        <v>4</v>
      </c>
      <c r="H7" s="2">
        <f t="shared" si="1"/>
        <v>5</v>
      </c>
      <c r="I7" s="2">
        <f t="shared" si="1"/>
        <v>6</v>
      </c>
      <c r="J7" s="2">
        <f t="shared" si="1"/>
        <v>7</v>
      </c>
      <c r="L7" s="2" t="s">
        <v>4</v>
      </c>
      <c r="M7" s="2" t="s">
        <v>1</v>
      </c>
      <c r="N7" s="2" t="s">
        <v>5</v>
      </c>
      <c r="O7" s="2" t="s">
        <v>3</v>
      </c>
      <c r="Q7" s="2" t="s">
        <v>6</v>
      </c>
    </row>
    <row r="8" spans="1:17" x14ac:dyDescent="0.25">
      <c r="B8" s="4" t="s">
        <v>1</v>
      </c>
      <c r="C8" s="9">
        <v>0.157</v>
      </c>
      <c r="D8" s="9">
        <v>0.14849999999999999</v>
      </c>
      <c r="E8" s="9">
        <v>0.13550000000000001</v>
      </c>
      <c r="F8" s="9">
        <v>0.13739999999999999</v>
      </c>
      <c r="G8" s="10">
        <v>0</v>
      </c>
      <c r="H8" s="9">
        <v>0.13869999999999999</v>
      </c>
      <c r="I8" s="9">
        <v>0.13519999999999999</v>
      </c>
      <c r="J8" s="9">
        <v>0.1477</v>
      </c>
      <c r="L8" s="9">
        <f>MIN(C8:F8,H8:J8)</f>
        <v>0.13519999999999999</v>
      </c>
      <c r="M8" s="9">
        <f>AVERAGE(C8:F8,H8:J8)</f>
        <v>0.14285714285714285</v>
      </c>
      <c r="N8" s="9">
        <f>MAX(C8:F8,H8:J8)</f>
        <v>0.157</v>
      </c>
      <c r="O8" s="4" t="s">
        <v>1</v>
      </c>
      <c r="Q8" s="5">
        <f>SUM($C8:$J8)</f>
        <v>1</v>
      </c>
    </row>
    <row r="9" spans="1:17" x14ac:dyDescent="0.25">
      <c r="B9" s="4" t="s">
        <v>2</v>
      </c>
      <c r="C9" s="9">
        <v>7.3000000000000001E-3</v>
      </c>
      <c r="D9" s="9">
        <v>6.8999999999999999E-3</v>
      </c>
      <c r="E9" s="9">
        <v>7.4000000000000003E-3</v>
      </c>
      <c r="F9" s="9">
        <v>6.7000000000000002E-3</v>
      </c>
      <c r="G9" s="10">
        <v>0</v>
      </c>
      <c r="H9" s="9">
        <v>6.7999999999999996E-3</v>
      </c>
      <c r="I9" s="9">
        <v>7.3000000000000001E-3</v>
      </c>
      <c r="J9" s="9">
        <v>6.8999999999999999E-3</v>
      </c>
      <c r="L9" s="9">
        <f>MIN(C9:F9,H9:J9)</f>
        <v>6.7000000000000002E-3</v>
      </c>
      <c r="M9" s="9">
        <f>AVERAGE(C9:F9,H9:J9)</f>
        <v>7.0428571428571424E-3</v>
      </c>
      <c r="N9" s="9">
        <f>MAX(C9:F9,H9:J9)</f>
        <v>7.4000000000000003E-3</v>
      </c>
      <c r="O9" s="4" t="s">
        <v>2</v>
      </c>
      <c r="Q9" s="6"/>
    </row>
  </sheetData>
  <mergeCells count="1">
    <mergeCell ref="A1:L1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9"/>
  <sheetViews>
    <sheetView showGridLines="0" zoomScaleNormal="100" workbookViewId="0">
      <selection activeCell="B8" sqref="B8:J9"/>
    </sheetView>
  </sheetViews>
  <sheetFormatPr defaultRowHeight="15" x14ac:dyDescent="0.25"/>
  <cols>
    <col min="1" max="1" width="6.7109375" customWidth="1"/>
    <col min="11" max="11" width="3.85546875" customWidth="1"/>
    <col min="16" max="16" width="2.5703125" customWidth="1"/>
    <col min="17" max="17" width="5.5703125" bestFit="1" customWidth="1"/>
  </cols>
  <sheetData>
    <row r="1" spans="1:17" ht="18.75" x14ac:dyDescent="0.3">
      <c r="A1" s="11" t="s">
        <v>12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3" spans="1:17" x14ac:dyDescent="0.25">
      <c r="B3" s="2" t="s">
        <v>0</v>
      </c>
      <c r="C3" s="2">
        <v>0</v>
      </c>
      <c r="D3" s="2">
        <f t="shared" ref="D3:J3" si="0">C3+1</f>
        <v>1</v>
      </c>
      <c r="E3" s="2">
        <f t="shared" si="0"/>
        <v>2</v>
      </c>
      <c r="F3" s="2">
        <f t="shared" si="0"/>
        <v>3</v>
      </c>
      <c r="G3" s="2">
        <f t="shared" si="0"/>
        <v>4</v>
      </c>
      <c r="H3" s="2">
        <f t="shared" si="0"/>
        <v>5</v>
      </c>
      <c r="I3" s="2">
        <f t="shared" si="0"/>
        <v>6</v>
      </c>
      <c r="J3" s="2">
        <f t="shared" si="0"/>
        <v>7</v>
      </c>
      <c r="L3" s="2" t="s">
        <v>4</v>
      </c>
      <c r="M3" s="2" t="s">
        <v>1</v>
      </c>
      <c r="N3" s="2" t="s">
        <v>5</v>
      </c>
      <c r="O3" s="2" t="s">
        <v>0</v>
      </c>
      <c r="Q3" s="2" t="s">
        <v>6</v>
      </c>
    </row>
    <row r="4" spans="1:17" x14ac:dyDescent="0.25">
      <c r="B4" s="3" t="s">
        <v>1</v>
      </c>
      <c r="C4" s="8">
        <v>0.125</v>
      </c>
      <c r="D4" s="8">
        <v>0.125</v>
      </c>
      <c r="E4" s="8">
        <v>0.125</v>
      </c>
      <c r="F4" s="8">
        <v>0.125</v>
      </c>
      <c r="G4" s="8">
        <v>0.125</v>
      </c>
      <c r="H4" s="8">
        <v>0.125</v>
      </c>
      <c r="I4" s="8">
        <v>0.125</v>
      </c>
      <c r="J4" s="8">
        <v>0.125</v>
      </c>
      <c r="L4" s="8">
        <f>MIN(C4:J4)</f>
        <v>0.125</v>
      </c>
      <c r="M4" s="8">
        <f>AVERAGE(C4:J4)</f>
        <v>0.125</v>
      </c>
      <c r="N4" s="8">
        <f>MAX(C4:J4)</f>
        <v>0.125</v>
      </c>
      <c r="O4" s="3" t="s">
        <v>1</v>
      </c>
      <c r="Q4" s="5">
        <f>SUM($C4:$J4)</f>
        <v>1</v>
      </c>
    </row>
    <row r="5" spans="1:17" x14ac:dyDescent="0.25">
      <c r="B5" s="3" t="s">
        <v>2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L5" s="8">
        <f>MIN(C5:J5)</f>
        <v>0</v>
      </c>
      <c r="M5" s="8">
        <f>AVERAGE(C5:J5)</f>
        <v>0</v>
      </c>
      <c r="N5" s="8">
        <f>MAX(C5:J5)</f>
        <v>0</v>
      </c>
      <c r="O5" s="3" t="s">
        <v>2</v>
      </c>
      <c r="Q5" s="5"/>
    </row>
    <row r="6" spans="1:17" x14ac:dyDescent="0.25">
      <c r="Q6" s="1"/>
    </row>
    <row r="7" spans="1:17" x14ac:dyDescent="0.25">
      <c r="B7" s="2" t="s">
        <v>3</v>
      </c>
      <c r="C7" s="2">
        <v>0</v>
      </c>
      <c r="D7" s="2">
        <f t="shared" ref="D7:J7" si="1">C7+1</f>
        <v>1</v>
      </c>
      <c r="E7" s="2">
        <f t="shared" si="1"/>
        <v>2</v>
      </c>
      <c r="F7" s="2">
        <f t="shared" si="1"/>
        <v>3</v>
      </c>
      <c r="G7" s="2">
        <f t="shared" si="1"/>
        <v>4</v>
      </c>
      <c r="H7" s="2">
        <f t="shared" si="1"/>
        <v>5</v>
      </c>
      <c r="I7" s="2">
        <f t="shared" si="1"/>
        <v>6</v>
      </c>
      <c r="J7" s="2">
        <f t="shared" si="1"/>
        <v>7</v>
      </c>
      <c r="L7" s="2" t="s">
        <v>4</v>
      </c>
      <c r="M7" s="2" t="s">
        <v>1</v>
      </c>
      <c r="N7" s="2" t="s">
        <v>5</v>
      </c>
      <c r="O7" s="2" t="s">
        <v>3</v>
      </c>
      <c r="Q7" s="2" t="s">
        <v>6</v>
      </c>
    </row>
    <row r="8" spans="1:17" x14ac:dyDescent="0.25">
      <c r="B8" s="4" t="s">
        <v>1</v>
      </c>
      <c r="C8" s="9">
        <v>0</v>
      </c>
      <c r="D8" s="9">
        <v>0</v>
      </c>
      <c r="E8" s="9">
        <v>0</v>
      </c>
      <c r="F8" s="9">
        <v>0</v>
      </c>
      <c r="G8" s="10">
        <v>0</v>
      </c>
      <c r="H8" s="9">
        <v>0.25</v>
      </c>
      <c r="I8" s="9">
        <v>0.5</v>
      </c>
      <c r="J8" s="9">
        <v>0.25</v>
      </c>
      <c r="L8" s="9">
        <f>MIN(C8:F8,H8:J8)</f>
        <v>0</v>
      </c>
      <c r="M8" s="9">
        <f>AVERAGE(C8:F8,H8:J8)</f>
        <v>0.14285714285714285</v>
      </c>
      <c r="N8" s="9">
        <f>MAX(C8:F8,H8:J8)</f>
        <v>0.5</v>
      </c>
      <c r="O8" s="4" t="s">
        <v>1</v>
      </c>
      <c r="Q8" s="5">
        <f>SUM($C8:$J8)</f>
        <v>1</v>
      </c>
    </row>
    <row r="9" spans="1:17" x14ac:dyDescent="0.25">
      <c r="B9" s="4" t="s">
        <v>2</v>
      </c>
      <c r="C9" s="9">
        <v>0</v>
      </c>
      <c r="D9" s="9">
        <v>0</v>
      </c>
      <c r="E9" s="9">
        <v>0</v>
      </c>
      <c r="F9" s="9">
        <v>0</v>
      </c>
      <c r="G9" s="10">
        <v>0</v>
      </c>
      <c r="H9" s="9">
        <v>0</v>
      </c>
      <c r="I9" s="9">
        <v>0</v>
      </c>
      <c r="J9" s="9">
        <v>0</v>
      </c>
      <c r="L9" s="9">
        <f>MIN(C9:F9,H9:J9)</f>
        <v>0</v>
      </c>
      <c r="M9" s="9">
        <f>AVERAGE(C9:F9,H9:J9)</f>
        <v>0</v>
      </c>
      <c r="N9" s="9">
        <f>MAX(C9:F9,H9:J9)</f>
        <v>0</v>
      </c>
      <c r="O9" s="4" t="s">
        <v>2</v>
      </c>
      <c r="Q9" s="6"/>
    </row>
  </sheetData>
  <mergeCells count="1">
    <mergeCell ref="A1:L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Warnsdorf Tour</vt:lpstr>
      <vt:lpstr>Warnsdorf Obfuscated</vt:lpstr>
      <vt:lpstr>Takefuji-Lee Tour</vt:lpstr>
      <vt:lpstr>Takefuji-Lee Tourney Obfuscated</vt:lpstr>
      <vt:lpstr>Divide-and-conquer Tour</vt:lpstr>
      <vt:lpstr>Divide-and-conquer Tour Obfusca</vt:lpstr>
      <vt:lpstr>Concentric Tourney</vt:lpstr>
      <vt:lpstr>Concentric Tourney Obfuscated</vt:lpstr>
      <vt:lpstr>4-cover Tourney </vt:lpstr>
      <vt:lpstr>4-cover Tourney  Obfuscated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2020-01-15T22:35:31Z</dcterms:modified>
</cp:coreProperties>
</file>